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0.0.0.7\Finance\Објава на податоци\2025\"/>
    </mc:Choice>
  </mc:AlternateContent>
  <xr:revisionPtr revIDLastSave="0" documentId="13_ncr:1_{2904FC07-4A12-4D0B-A814-CBFF7D87FF97}" xr6:coauthVersionLast="47" xr6:coauthVersionMax="47" xr10:uidLastSave="{00000000-0000-0000-0000-000000000000}"/>
  <bookViews>
    <workbookView xWindow="-120" yWindow="-120" windowWidth="29040" windowHeight="15720" tabRatio="927" activeTab="6" xr2:uid="{00000000-000D-0000-FFFF-FFFF00000000}"/>
  </bookViews>
  <sheets>
    <sheet name="Изјава" sheetId="49" r:id="rId1"/>
    <sheet name="ОЕП" sheetId="50" r:id="rId2"/>
    <sheet name="ОП1" sheetId="43" r:id="rId3"/>
    <sheet name="ОП2" sheetId="46" r:id="rId4"/>
    <sheet name="OП3" sheetId="45" state="hidden" r:id="rId5"/>
    <sheet name="АС" sheetId="42" r:id="rId6"/>
    <sheet name="НП" sheetId="51" r:id="rId7"/>
    <sheet name="УР1" sheetId="1" r:id="rId8"/>
    <sheet name="КО1" sheetId="4" r:id="rId9"/>
    <sheet name="СН" sheetId="52" r:id="rId10"/>
    <sheet name="ССО" sheetId="6" r:id="rId11"/>
    <sheet name="КИ" sheetId="8" r:id="rId12"/>
    <sheet name="АПРО" sheetId="5" r:id="rId13"/>
    <sheet name="ПИКО" sheetId="54" r:id="rId14"/>
    <sheet name="СПЗСК" sheetId="7" r:id="rId15"/>
    <sheet name="КРК" sheetId="63" r:id="rId16"/>
    <sheet name="КАО" sheetId="75" r:id="rId17"/>
    <sheet name="КРРКИ" sheetId="74" r:id="rId18"/>
    <sheet name="КРДД" sheetId="73" r:id="rId19"/>
    <sheet name="КРЗД" sheetId="71" r:id="rId20"/>
    <sheet name="КРНФ" sheetId="72" r:id="rId21"/>
    <sheet name="КРПР" sheetId="70" r:id="rId22"/>
    <sheet name="КРПС" sheetId="69" r:id="rId23"/>
    <sheet name="КРСППР" sheetId="67" r:id="rId24"/>
    <sheet name="КРИКЗ" sheetId="66" r:id="rId25"/>
    <sheet name="КРСПИ" sheetId="65" r:id="rId26"/>
    <sheet name="РДДСК" sheetId="17" r:id="rId27"/>
    <sheet name="РДДСО" sheetId="16" r:id="rId28"/>
    <sheet name="ПРК" sheetId="24" r:id="rId29"/>
    <sheet name="ПРИК" sheetId="56" r:id="rId30"/>
    <sheet name="ОРК" sheetId="27" r:id="rId31"/>
    <sheet name="ОРИК" sheetId="26" r:id="rId32"/>
    <sheet name="КСК" sheetId="30" r:id="rId33"/>
    <sheet name="ВПВО" sheetId="28" r:id="rId34"/>
    <sheet name="ЛРК" sheetId="38" r:id="rId35"/>
    <sheet name="СПЛКВ" sheetId="40" r:id="rId36"/>
    <sheet name="СПЛО" sheetId="39" r:id="rId37"/>
    <sheet name="РНОСК" sheetId="11" r:id="rId38"/>
    <sheet name="СЗК" sheetId="10" r:id="rId39"/>
    <sheet name="СЗО" sheetId="9" r:id="rId40"/>
    <sheet name="ФИНТЕК" sheetId="14" r:id="rId41"/>
  </sheets>
  <externalReferences>
    <externalReference r:id="rId42"/>
    <externalReference r:id="rId43"/>
  </externalReferences>
  <definedNames>
    <definedName name="_FSA001" localSheetId="4">#REF!</definedName>
    <definedName name="_FSA001" localSheetId="6">#REF!</definedName>
    <definedName name="_FSA001" localSheetId="1">#REF!</definedName>
    <definedName name="_FSA001" localSheetId="13">#REF!</definedName>
    <definedName name="_FSA001" localSheetId="28">#REF!</definedName>
    <definedName name="_FSA001" localSheetId="9">#REF!</definedName>
    <definedName name="_FSA001" localSheetId="40">#REF!</definedName>
    <definedName name="_FSA001">#REF!</definedName>
    <definedName name="_FSA002" localSheetId="4">#REF!</definedName>
    <definedName name="_FSA002" localSheetId="6">#REF!</definedName>
    <definedName name="_FSA002" localSheetId="1">#REF!</definedName>
    <definedName name="_FSA002" localSheetId="13">#REF!</definedName>
    <definedName name="_FSA002" localSheetId="28">#REF!</definedName>
    <definedName name="_FSA002" localSheetId="37">#REF!</definedName>
    <definedName name="_FSA002" localSheetId="9">#REF!</definedName>
    <definedName name="_FSA002" localSheetId="40">#REF!</definedName>
    <definedName name="_FSA002">#REF!</definedName>
    <definedName name="_FSA003" localSheetId="4">#REF!</definedName>
    <definedName name="_FSA003" localSheetId="6">#REF!</definedName>
    <definedName name="_FSA003" localSheetId="1">#REF!</definedName>
    <definedName name="_FSA003" localSheetId="13">#REF!</definedName>
    <definedName name="_FSA003" localSheetId="28">#REF!</definedName>
    <definedName name="_FSA003" localSheetId="37">#REF!</definedName>
    <definedName name="_FSA003" localSheetId="9">#REF!</definedName>
    <definedName name="_FSA003" localSheetId="40">#REF!</definedName>
    <definedName name="_FSA003">#REF!</definedName>
    <definedName name="_FSA007">[1]FSA002!$A$1</definedName>
    <definedName name="_FSA014" localSheetId="4">#REF!</definedName>
    <definedName name="_FSA014" localSheetId="6">#REF!</definedName>
    <definedName name="_FSA014" localSheetId="1">#REF!</definedName>
    <definedName name="_FSA014" localSheetId="13">#REF!</definedName>
    <definedName name="_FSA014" localSheetId="28">#REF!</definedName>
    <definedName name="_FSA014" localSheetId="37">#REF!</definedName>
    <definedName name="_FSA014" localSheetId="9">#REF!</definedName>
    <definedName name="_FSA014" localSheetId="40">#REF!</definedName>
    <definedName name="_FSA014">#REF!</definedName>
    <definedName name="_FSA015" localSheetId="4">#REF!</definedName>
    <definedName name="_FSA015" localSheetId="6">#REF!</definedName>
    <definedName name="_FSA015" localSheetId="1">#REF!</definedName>
    <definedName name="_FSA015" localSheetId="13">#REF!</definedName>
    <definedName name="_FSA015" localSheetId="28">#REF!</definedName>
    <definedName name="_FSA015" localSheetId="37">#REF!</definedName>
    <definedName name="_FSA015" localSheetId="9">#REF!</definedName>
    <definedName name="_FSA015" localSheetId="40">#REF!</definedName>
    <definedName name="_FSA015">#REF!</definedName>
    <definedName name="_FSA016" localSheetId="4">#REF!</definedName>
    <definedName name="_FSA016" localSheetId="6">#REF!</definedName>
    <definedName name="_FSA016" localSheetId="1">#REF!</definedName>
    <definedName name="_FSA016" localSheetId="13">#REF!</definedName>
    <definedName name="_FSA016" localSheetId="28">#REF!</definedName>
    <definedName name="_FSA016" localSheetId="37">#REF!</definedName>
    <definedName name="_FSA016" localSheetId="9">#REF!</definedName>
    <definedName name="_FSA016" localSheetId="40">#REF!</definedName>
    <definedName name="_FSA016">#REF!</definedName>
    <definedName name="_FSA027" localSheetId="4">#REF!</definedName>
    <definedName name="_FSA027" localSheetId="6">#REF!</definedName>
    <definedName name="_FSA027" localSheetId="1">#REF!</definedName>
    <definedName name="_FSA027" localSheetId="13">#REF!</definedName>
    <definedName name="_FSA027" localSheetId="28">#REF!</definedName>
    <definedName name="_FSA027" localSheetId="37">#REF!</definedName>
    <definedName name="_FSA027" localSheetId="9">#REF!</definedName>
    <definedName name="_FSA027" localSheetId="40">#REF!</definedName>
    <definedName name="_FSA027">#REF!</definedName>
    <definedName name="_FSA028" localSheetId="4">#REF!</definedName>
    <definedName name="_FSA028" localSheetId="6">#REF!</definedName>
    <definedName name="_FSA028" localSheetId="1">#REF!</definedName>
    <definedName name="_FSA028" localSheetId="13">#REF!</definedName>
    <definedName name="_FSA028" localSheetId="28">#REF!</definedName>
    <definedName name="_FSA028" localSheetId="37">#REF!</definedName>
    <definedName name="_FSA028" localSheetId="9">#REF!</definedName>
    <definedName name="_FSA028" localSheetId="40">#REF!</definedName>
    <definedName name="_FSA028">#REF!</definedName>
    <definedName name="COMPANY">'[2]Drop Down List'!$H$1</definedName>
    <definedName name="FSA007a">[1]FSA004!$A$1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MONTH">'[2]Drop Down List'!$H$2</definedName>
    <definedName name="_xlnm.Print_Area" localSheetId="33">ВПВО!$A$1:$D$15</definedName>
    <definedName name="_xlnm.Print_Area" localSheetId="31">ОРИК!$A$1:$J$15</definedName>
    <definedName name="_xlnm.Print_Titles" localSheetId="39">СЗО!$6:$7</definedName>
    <definedName name="_xlnm.Print_Titles" localSheetId="10">ССО!$6:$7</definedName>
    <definedName name="Table_A" localSheetId="4">#REF!</definedName>
    <definedName name="Table_A" localSheetId="6">#REF!</definedName>
    <definedName name="Table_A" localSheetId="1">#REF!</definedName>
    <definedName name="Table_A" localSheetId="13">#REF!</definedName>
    <definedName name="Table_A" localSheetId="28">#REF!</definedName>
    <definedName name="Table_A" localSheetId="37">#REF!</definedName>
    <definedName name="Table_A" localSheetId="9">#REF!</definedName>
    <definedName name="Table_A" localSheetId="40">#REF!</definedName>
    <definedName name="Table_A">#REF!</definedName>
    <definedName name="Table_AB" localSheetId="4">#REF!</definedName>
    <definedName name="Table_AB" localSheetId="6">#REF!</definedName>
    <definedName name="Table_AB" localSheetId="1">#REF!</definedName>
    <definedName name="Table_AB" localSheetId="13">#REF!</definedName>
    <definedName name="Table_AB" localSheetId="28">#REF!</definedName>
    <definedName name="Table_AB" localSheetId="37">#REF!</definedName>
    <definedName name="Table_AB" localSheetId="9">#REF!</definedName>
    <definedName name="Table_AB" localSheetId="40">#REF!</definedName>
    <definedName name="Table_AB">#REF!</definedName>
    <definedName name="Table_AD" localSheetId="4">#REF!</definedName>
    <definedName name="Table_AD" localSheetId="6">#REF!</definedName>
    <definedName name="Table_AD" localSheetId="1">#REF!</definedName>
    <definedName name="Table_AD" localSheetId="13">#REF!</definedName>
    <definedName name="Table_AD" localSheetId="28">#REF!</definedName>
    <definedName name="Table_AD" localSheetId="37">#REF!</definedName>
    <definedName name="Table_AD" localSheetId="9">#REF!</definedName>
    <definedName name="Table_AD" localSheetId="40">#REF!</definedName>
    <definedName name="Table_AD">#REF!</definedName>
    <definedName name="Table_AE" localSheetId="4">#REF!</definedName>
    <definedName name="Table_AE" localSheetId="6">#REF!</definedName>
    <definedName name="Table_AE" localSheetId="1">#REF!</definedName>
    <definedName name="Table_AE" localSheetId="13">#REF!</definedName>
    <definedName name="Table_AE" localSheetId="28">#REF!</definedName>
    <definedName name="Table_AE" localSheetId="37">#REF!</definedName>
    <definedName name="Table_AE" localSheetId="9">#REF!</definedName>
    <definedName name="Table_AE" localSheetId="40">#REF!</definedName>
    <definedName name="Table_AE">#REF!</definedName>
    <definedName name="Table_AF" localSheetId="4">#REF!</definedName>
    <definedName name="Table_AF" localSheetId="6">#REF!</definedName>
    <definedName name="Table_AF" localSheetId="1">#REF!</definedName>
    <definedName name="Table_AF" localSheetId="13">#REF!</definedName>
    <definedName name="Table_AF" localSheetId="28">#REF!</definedName>
    <definedName name="Table_AF" localSheetId="37">#REF!</definedName>
    <definedName name="Table_AF" localSheetId="9">#REF!</definedName>
    <definedName name="Table_AF" localSheetId="40">#REF!</definedName>
    <definedName name="Table_AF">#REF!</definedName>
    <definedName name="Table_AH" localSheetId="4">#REF!</definedName>
    <definedName name="Table_AH" localSheetId="6">#REF!</definedName>
    <definedName name="Table_AH" localSheetId="1">#REF!</definedName>
    <definedName name="Table_AH" localSheetId="13">#REF!</definedName>
    <definedName name="Table_AH" localSheetId="28">#REF!</definedName>
    <definedName name="Table_AH" localSheetId="37">#REF!</definedName>
    <definedName name="Table_AH" localSheetId="9">#REF!</definedName>
    <definedName name="Table_AH" localSheetId="40">#REF!</definedName>
    <definedName name="Table_AH">#REF!</definedName>
    <definedName name="Table_AL" localSheetId="4">#REF!</definedName>
    <definedName name="Table_AL" localSheetId="6">#REF!</definedName>
    <definedName name="Table_AL" localSheetId="1">#REF!</definedName>
    <definedName name="Table_AL" localSheetId="13">#REF!</definedName>
    <definedName name="Table_AL" localSheetId="28">#REF!</definedName>
    <definedName name="Table_AL" localSheetId="37">#REF!</definedName>
    <definedName name="Table_AL" localSheetId="9">#REF!</definedName>
    <definedName name="Table_AL" localSheetId="40">#REF!</definedName>
    <definedName name="Table_AL">#REF!</definedName>
    <definedName name="Table_B" localSheetId="4">#REF!</definedName>
    <definedName name="Table_B" localSheetId="6">#REF!</definedName>
    <definedName name="Table_B" localSheetId="1">#REF!</definedName>
    <definedName name="Table_B" localSheetId="13">#REF!</definedName>
    <definedName name="Table_B" localSheetId="28">#REF!</definedName>
    <definedName name="Table_B" localSheetId="37">#REF!</definedName>
    <definedName name="Table_B" localSheetId="9">#REF!</definedName>
    <definedName name="Table_B" localSheetId="40">#REF!</definedName>
    <definedName name="Table_B">#REF!</definedName>
    <definedName name="Table_C" localSheetId="4">#REF!</definedName>
    <definedName name="Table_C" localSheetId="6">#REF!</definedName>
    <definedName name="Table_C" localSheetId="1">#REF!</definedName>
    <definedName name="Table_C" localSheetId="13">#REF!</definedName>
    <definedName name="Table_C" localSheetId="28">#REF!</definedName>
    <definedName name="Table_C" localSheetId="37">#REF!</definedName>
    <definedName name="Table_C" localSheetId="9">#REF!</definedName>
    <definedName name="Table_C" localSheetId="40">#REF!</definedName>
    <definedName name="Table_C">#REF!</definedName>
    <definedName name="Table_D" localSheetId="4">#REF!</definedName>
    <definedName name="Table_D" localSheetId="6">#REF!</definedName>
    <definedName name="Table_D" localSheetId="1">#REF!</definedName>
    <definedName name="Table_D" localSheetId="13">#REF!</definedName>
    <definedName name="Table_D" localSheetId="28">#REF!</definedName>
    <definedName name="Table_D" localSheetId="37">#REF!</definedName>
    <definedName name="Table_D" localSheetId="9">#REF!</definedName>
    <definedName name="Table_D" localSheetId="40">#REF!</definedName>
    <definedName name="Table_D">#REF!</definedName>
    <definedName name="Table_F" localSheetId="4">#REF!</definedName>
    <definedName name="Table_F" localSheetId="6">#REF!</definedName>
    <definedName name="Table_F" localSheetId="1">#REF!</definedName>
    <definedName name="Table_F" localSheetId="13">#REF!</definedName>
    <definedName name="Table_F" localSheetId="28">#REF!</definedName>
    <definedName name="Table_F" localSheetId="37">#REF!</definedName>
    <definedName name="Table_F" localSheetId="9">#REF!</definedName>
    <definedName name="Table_F" localSheetId="40">#REF!</definedName>
    <definedName name="Table_F">#REF!</definedName>
    <definedName name="Table_G" localSheetId="4">#REF!</definedName>
    <definedName name="Table_G" localSheetId="6">#REF!</definedName>
    <definedName name="Table_G" localSheetId="1">#REF!</definedName>
    <definedName name="Table_G" localSheetId="13">#REF!</definedName>
    <definedName name="Table_G" localSheetId="28">#REF!</definedName>
    <definedName name="Table_G" localSheetId="37">#REF!</definedName>
    <definedName name="Table_G" localSheetId="9">#REF!</definedName>
    <definedName name="Table_G" localSheetId="40">#REF!</definedName>
    <definedName name="Table_G">#REF!</definedName>
    <definedName name="Table_H" localSheetId="4">#REF!</definedName>
    <definedName name="Table_H" localSheetId="6">#REF!</definedName>
    <definedName name="Table_H" localSheetId="1">#REF!</definedName>
    <definedName name="Table_H" localSheetId="13">#REF!</definedName>
    <definedName name="Table_H" localSheetId="28">#REF!</definedName>
    <definedName name="Table_H" localSheetId="37">#REF!</definedName>
    <definedName name="Table_H" localSheetId="9">#REF!</definedName>
    <definedName name="Table_H" localSheetId="40">#REF!</definedName>
    <definedName name="Table_H">#REF!</definedName>
    <definedName name="Table_J" localSheetId="4">#REF!</definedName>
    <definedName name="Table_J" localSheetId="6">#REF!</definedName>
    <definedName name="Table_J" localSheetId="1">#REF!</definedName>
    <definedName name="Table_J" localSheetId="13">#REF!</definedName>
    <definedName name="Table_J" localSheetId="28">#REF!</definedName>
    <definedName name="Table_J" localSheetId="37">#REF!</definedName>
    <definedName name="Table_J" localSheetId="9">#REF!</definedName>
    <definedName name="Table_J" localSheetId="40">#REF!</definedName>
    <definedName name="Table_J">#REF!</definedName>
    <definedName name="Table_K" localSheetId="4">#REF!</definedName>
    <definedName name="Table_K" localSheetId="6">#REF!</definedName>
    <definedName name="Table_K" localSheetId="1">#REF!</definedName>
    <definedName name="Table_K" localSheetId="13">#REF!</definedName>
    <definedName name="Table_K" localSheetId="28">#REF!</definedName>
    <definedName name="Table_K" localSheetId="37">#REF!</definedName>
    <definedName name="Table_K" localSheetId="9">#REF!</definedName>
    <definedName name="Table_K" localSheetId="40">#REF!</definedName>
    <definedName name="Table_K">#REF!</definedName>
    <definedName name="Table_M" localSheetId="4">#REF!</definedName>
    <definedName name="Table_M" localSheetId="6">#REF!</definedName>
    <definedName name="Table_M" localSheetId="1">#REF!</definedName>
    <definedName name="Table_M" localSheetId="13">#REF!</definedName>
    <definedName name="Table_M" localSheetId="28">#REF!</definedName>
    <definedName name="Table_M" localSheetId="37">#REF!</definedName>
    <definedName name="Table_M" localSheetId="9">#REF!</definedName>
    <definedName name="Table_M" localSheetId="40">#REF!</definedName>
    <definedName name="Table_M">#REF!</definedName>
    <definedName name="Table_O" localSheetId="4">#REF!</definedName>
    <definedName name="Table_O" localSheetId="6">#REF!</definedName>
    <definedName name="Table_O" localSheetId="1">#REF!</definedName>
    <definedName name="Table_O" localSheetId="13">#REF!</definedName>
    <definedName name="Table_O" localSheetId="28">#REF!</definedName>
    <definedName name="Table_O" localSheetId="37">#REF!</definedName>
    <definedName name="Table_O" localSheetId="9">#REF!</definedName>
    <definedName name="Table_O" localSheetId="40">#REF!</definedName>
    <definedName name="Table_O">#REF!</definedName>
    <definedName name="Table_Q" localSheetId="4">#REF!</definedName>
    <definedName name="Table_Q" localSheetId="6">#REF!</definedName>
    <definedName name="Table_Q" localSheetId="1">#REF!</definedName>
    <definedName name="Table_Q" localSheetId="13">#REF!</definedName>
    <definedName name="Table_Q" localSheetId="28">#REF!</definedName>
    <definedName name="Table_Q" localSheetId="37">#REF!</definedName>
    <definedName name="Table_Q" localSheetId="9">#REF!</definedName>
    <definedName name="Table_Q" localSheetId="40">#REF!</definedName>
    <definedName name="Table_Q">#REF!</definedName>
    <definedName name="Table_S" localSheetId="4">#REF!</definedName>
    <definedName name="Table_S" localSheetId="6">#REF!</definedName>
    <definedName name="Table_S" localSheetId="1">#REF!</definedName>
    <definedName name="Table_S" localSheetId="13">#REF!</definedName>
    <definedName name="Table_S" localSheetId="28">#REF!</definedName>
    <definedName name="Table_S" localSheetId="37">#REF!</definedName>
    <definedName name="Table_S" localSheetId="9">#REF!</definedName>
    <definedName name="Table_S" localSheetId="40">#REF!</definedName>
    <definedName name="Table_S">#REF!</definedName>
    <definedName name="Table_T" localSheetId="4">#REF!</definedName>
    <definedName name="Table_T" localSheetId="6">#REF!</definedName>
    <definedName name="Table_T" localSheetId="1">#REF!</definedName>
    <definedName name="Table_T" localSheetId="13">#REF!</definedName>
    <definedName name="Table_T" localSheetId="28">#REF!</definedName>
    <definedName name="Table_T" localSheetId="37">#REF!</definedName>
    <definedName name="Table_T" localSheetId="9">#REF!</definedName>
    <definedName name="Table_T" localSheetId="40">#REF!</definedName>
    <definedName name="Table_T">#REF!</definedName>
    <definedName name="Table_U" localSheetId="4">#REF!</definedName>
    <definedName name="Table_U" localSheetId="6">#REF!</definedName>
    <definedName name="Table_U" localSheetId="1">#REF!</definedName>
    <definedName name="Table_U" localSheetId="13">#REF!</definedName>
    <definedName name="Table_U" localSheetId="28">#REF!</definedName>
    <definedName name="Table_U" localSheetId="37">#REF!</definedName>
    <definedName name="Table_U" localSheetId="9">#REF!</definedName>
    <definedName name="Table_U" localSheetId="40">#REF!</definedName>
    <definedName name="Table_U">#REF!</definedName>
    <definedName name="Table_V" localSheetId="4">#REF!</definedName>
    <definedName name="Table_V" localSheetId="6">#REF!</definedName>
    <definedName name="Table_V" localSheetId="1">#REF!</definedName>
    <definedName name="Table_V" localSheetId="13">#REF!</definedName>
    <definedName name="Table_V" localSheetId="28">#REF!</definedName>
    <definedName name="Table_V" localSheetId="37">#REF!</definedName>
    <definedName name="Table_V" localSheetId="9">#REF!</definedName>
    <definedName name="Table_V" localSheetId="40">#REF!</definedName>
    <definedName name="Table_V">#REF!</definedName>
    <definedName name="YEAR">'[2]Drop Down List'!$H$3</definedName>
    <definedName name="и">#REF!</definedName>
    <definedName name="ПН5">#REF!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9" i="73" l="1"/>
  <c r="D9" i="73"/>
  <c r="E9" i="73"/>
  <c r="F9" i="73"/>
  <c r="E19" i="52" l="1"/>
  <c r="D32" i="52"/>
  <c r="D31" i="52"/>
  <c r="D30" i="52"/>
  <c r="D29" i="52"/>
  <c r="D28" i="52"/>
  <c r="D27" i="52"/>
  <c r="D26" i="52"/>
  <c r="D25" i="52"/>
  <c r="G8" i="71" l="1"/>
  <c r="F8" i="71"/>
  <c r="E8" i="71"/>
  <c r="D8" i="71"/>
  <c r="C8" i="71"/>
  <c r="C23" i="7" l="1"/>
  <c r="E24" i="7" s="1"/>
  <c r="C8" i="72" l="1"/>
  <c r="C15" i="72" s="1"/>
  <c r="H12" i="74"/>
  <c r="F12" i="74"/>
  <c r="E12" i="74"/>
  <c r="D12" i="74"/>
  <c r="C12" i="74"/>
  <c r="H11" i="74"/>
  <c r="G11" i="74"/>
  <c r="F11" i="74"/>
  <c r="E11" i="74"/>
  <c r="E8" i="74" s="1"/>
  <c r="E15" i="74" s="1"/>
  <c r="D11" i="74"/>
  <c r="D8" i="74" s="1"/>
  <c r="D15" i="74" s="1"/>
  <c r="C11" i="74"/>
  <c r="C8" i="74" s="1"/>
  <c r="C15" i="74" s="1"/>
  <c r="H8" i="74"/>
  <c r="H15" i="74" s="1"/>
  <c r="G8" i="74"/>
  <c r="G15" i="74" s="1"/>
  <c r="F8" i="74"/>
  <c r="F15" i="74" s="1"/>
  <c r="F26" i="42" l="1"/>
  <c r="E26" i="42"/>
  <c r="D26" i="42"/>
  <c r="J12" i="69" l="1"/>
  <c r="I12" i="69"/>
  <c r="H12" i="69"/>
  <c r="G12" i="69"/>
  <c r="F12" i="69"/>
  <c r="E12" i="69"/>
  <c r="D12" i="69"/>
  <c r="C12" i="69"/>
  <c r="J11" i="69"/>
  <c r="I11" i="69"/>
  <c r="J10" i="69"/>
  <c r="I10" i="69"/>
  <c r="J9" i="69"/>
  <c r="I9" i="69"/>
  <c r="J8" i="69"/>
  <c r="I8" i="69"/>
  <c r="J7" i="69"/>
  <c r="I7" i="69"/>
  <c r="O8" i="73" l="1"/>
  <c r="G17" i="73"/>
  <c r="G16" i="73"/>
  <c r="G15" i="73"/>
  <c r="G14" i="73"/>
  <c r="G13" i="73"/>
  <c r="G12" i="73"/>
  <c r="G11" i="73"/>
  <c r="G10" i="73"/>
  <c r="G8" i="73"/>
  <c r="C18" i="73"/>
  <c r="I18" i="42" l="1"/>
  <c r="H18" i="42"/>
  <c r="O17" i="73" l="1"/>
  <c r="O16" i="73"/>
  <c r="O15" i="73"/>
  <c r="O14" i="73"/>
  <c r="O13" i="73"/>
  <c r="O12" i="73"/>
  <c r="O11" i="73"/>
  <c r="O10" i="73"/>
  <c r="O9" i="73" s="1"/>
  <c r="N9" i="73"/>
  <c r="N18" i="73" s="1"/>
  <c r="M9" i="73"/>
  <c r="M18" i="73" s="1"/>
  <c r="L9" i="73"/>
  <c r="L18" i="73" s="1"/>
  <c r="K9" i="73"/>
  <c r="K18" i="73" s="1"/>
  <c r="J9" i="73"/>
  <c r="J18" i="73" s="1"/>
  <c r="I9" i="73"/>
  <c r="I18" i="73" s="1"/>
  <c r="H9" i="73"/>
  <c r="H18" i="73" s="1"/>
  <c r="F18" i="73"/>
  <c r="E18" i="73"/>
  <c r="O18" i="73" l="1"/>
  <c r="D18" i="73"/>
  <c r="G9" i="73"/>
  <c r="G18" i="73" s="1"/>
  <c r="J13" i="26" l="1"/>
</calcChain>
</file>

<file path=xl/sharedStrings.xml><?xml version="1.0" encoding="utf-8"?>
<sst xmlns="http://schemas.openxmlformats.org/spreadsheetml/2006/main" count="1549" uniqueCount="1072">
  <si>
    <t>Реден број</t>
  </si>
  <si>
    <t>во 000 денари</t>
  </si>
  <si>
    <t xml:space="preserve">Ред. бр. </t>
  </si>
  <si>
    <t>ОПИС</t>
  </si>
  <si>
    <t>Износ</t>
  </si>
  <si>
    <t>I</t>
  </si>
  <si>
    <t>АКТИВА ПОНДЕРИРАНА СПОРЕД КРЕДИТНИОТ РИЗИК</t>
  </si>
  <si>
    <t>Актива пондерирана според кредитниот ризик со примена на стандардизиран пристап</t>
  </si>
  <si>
    <t xml:space="preserve">Капитал потребен за покривање на кредитниот ризик </t>
  </si>
  <si>
    <t>II</t>
  </si>
  <si>
    <t>АКТИВА ПОНДЕРИРАНА СПОРЕД ВАЛУТНИОТ РИЗИК</t>
  </si>
  <si>
    <t>Агрегатна девизна позиција</t>
  </si>
  <si>
    <t xml:space="preserve">Нето-позиција во злато </t>
  </si>
  <si>
    <t xml:space="preserve">Капитал потребен за покривање на валутниот ризик </t>
  </si>
  <si>
    <t>Актива пондерирана според валутниот ризик</t>
  </si>
  <si>
    <t>III</t>
  </si>
  <si>
    <t>АКТИВА ПОНДЕРИРАНА СПОРЕД ОПЕРАТИВНИОТ РИЗИК</t>
  </si>
  <si>
    <t>Капитал потребен за покривање на оперативниот ризик со примена на пристапот на базичен индикатор</t>
  </si>
  <si>
    <t>Капитал потребен за покривање на оперативниот ризик со примена на стандардизираниот пристап</t>
  </si>
  <si>
    <t>Актива пондерирана според оперативниот ризик</t>
  </si>
  <si>
    <t>IV</t>
  </si>
  <si>
    <t>АКТИВА ПОНДЕРИРАНА СПОРЕД ДРУГИТЕ РИЗИЦИ</t>
  </si>
  <si>
    <t xml:space="preserve">Капитал потребен за покривање на ризикот од промена на цените на стоките </t>
  </si>
  <si>
    <t>Капитал потребен за покривање на ризикот од другата договорна страна</t>
  </si>
  <si>
    <t>Актива пондерирана според други ризици</t>
  </si>
  <si>
    <t>АКТИВА ПОНДЕРИРАНА СПОРЕД РИЗИЦИTE</t>
  </si>
  <si>
    <t xml:space="preserve">Капитал потребен за покривање на ризиците </t>
  </si>
  <si>
    <t xml:space="preserve">СОПСТВЕНИ СРЕДСТВА </t>
  </si>
  <si>
    <t>Ред. бр.</t>
  </si>
  <si>
    <t>Опис</t>
  </si>
  <si>
    <t>1.</t>
  </si>
  <si>
    <t>Сопствени средства</t>
  </si>
  <si>
    <t>2.</t>
  </si>
  <si>
    <t xml:space="preserve">Основен капитал </t>
  </si>
  <si>
    <t>3.</t>
  </si>
  <si>
    <t>Редовен основен капитал (РОК)</t>
  </si>
  <si>
    <t>3.1.</t>
  </si>
  <si>
    <t>Позиции во РОК</t>
  </si>
  <si>
    <t>3.1.1.</t>
  </si>
  <si>
    <t>Kапитални инструменти од РОК</t>
  </si>
  <si>
    <t>3.1.2.</t>
  </si>
  <si>
    <t>Премија од капиталните инструменти од РОК</t>
  </si>
  <si>
    <t>3.1.3.</t>
  </si>
  <si>
    <t xml:space="preserve">Задолжителна општа резерва (општ резервен фонд) </t>
  </si>
  <si>
    <t>3.1.4.</t>
  </si>
  <si>
    <t>Задржана нераспоредена добивка</t>
  </si>
  <si>
    <t>3.1.5.</t>
  </si>
  <si>
    <t>3.1.6.</t>
  </si>
  <si>
    <t xml:space="preserve">Тековна добивка или добивка на крајот на годината </t>
  </si>
  <si>
    <t>3.1.7.</t>
  </si>
  <si>
    <t>Збирна сеопфатна добивка или загуба</t>
  </si>
  <si>
    <t>3.2.</t>
  </si>
  <si>
    <t>(-) Одбитни ставки од РОК</t>
  </si>
  <si>
    <t>3.2.1.</t>
  </si>
  <si>
    <t>(-) Загуба на крајот на годината или тековна загуба</t>
  </si>
  <si>
    <t>3.2.2.</t>
  </si>
  <si>
    <t>(-) Нематеријални средства</t>
  </si>
  <si>
    <t>3.2.3.</t>
  </si>
  <si>
    <t xml:space="preserve">(-) Одложени даночни средства коишто зависат од идната профитабилност на банката </t>
  </si>
  <si>
    <t>3.2.4.</t>
  </si>
  <si>
    <t>(-) Вложувања во сопствени капитални инструменти од РОК</t>
  </si>
  <si>
    <t>3.2.4.1.</t>
  </si>
  <si>
    <t xml:space="preserve">   (-) Директни вложувања во сопствени капитални инструменти од РОК</t>
  </si>
  <si>
    <t>3.2.4.2.</t>
  </si>
  <si>
    <t xml:space="preserve">   (-) Индиректни вложувања во сопствени капитални инструменти од РОК</t>
  </si>
  <si>
    <t>3.2.4.3.</t>
  </si>
  <si>
    <t xml:space="preserve">   (-) Синтетички вложувања во сопствени капитални инструменти од РОК</t>
  </si>
  <si>
    <t>3.2.4.4.</t>
  </si>
  <si>
    <t xml:space="preserve">   (-) Вложувања во сопствени капитални инструменти од РОК за кои банката има договорна обврска да ги купи</t>
  </si>
  <si>
    <t>3.2.5.</t>
  </si>
  <si>
    <t>(-) Директни, индиректни и синтетички вложувања во капитални инструменти од РОК на лица од финансискиот сектор, при што тие лица имаат вложувања во банката</t>
  </si>
  <si>
    <t>3.2.6.</t>
  </si>
  <si>
    <t>(-) Директни, индиректни и синтетички вложувања во капитални инструменти од РОК на лица од финансискиот сектор во кои банката нема значајно вложување</t>
  </si>
  <si>
    <t>3.2.7.</t>
  </si>
  <si>
    <t>(-) Директни, индиректни и синтетички вложувања во капитални инструменти од РОК на лица од финансискиот сектор во кои банката има значајно вложување</t>
  </si>
  <si>
    <t>3.2.8.</t>
  </si>
  <si>
    <t>(-) Износ на одбитни ставки од ДОК којшто го надминува вкупниот износ на ДОК</t>
  </si>
  <si>
    <t>3.2.9.</t>
  </si>
  <si>
    <t>(-) Износ на надминувањето на лимитите за вложувања во нефинансиски институции</t>
  </si>
  <si>
    <t>3.2.10.</t>
  </si>
  <si>
    <t xml:space="preserve">(-) Трошоци за данок </t>
  </si>
  <si>
    <t>3.2.11.</t>
  </si>
  <si>
    <t>(-) Разлика меѓу висината на потребната и извршената исправка на вредноста/посебната резерва</t>
  </si>
  <si>
    <t>3.3.</t>
  </si>
  <si>
    <t>Регулаторни усогласувања на РОК</t>
  </si>
  <si>
    <t>3.3.1.</t>
  </si>
  <si>
    <t>(-) Зголемување на РОК коешто произлегува од позиции на секјуритизација</t>
  </si>
  <si>
    <t>3.3.2.</t>
  </si>
  <si>
    <t>(-) Добивки или (+) загуби од заштитата од ризикот од парични текови</t>
  </si>
  <si>
    <t>3.3.3.</t>
  </si>
  <si>
    <t>(-) Добивки или (+) загуби од обврски на банката коишто се мерат по објективна вредност</t>
  </si>
  <si>
    <t>3.3.4.</t>
  </si>
  <si>
    <t>(-) Добивки или (+) загуби  поврзани со обврски врз основа на деривати коишто се мерат по објективна вредност</t>
  </si>
  <si>
    <t>3.4.</t>
  </si>
  <si>
    <t>Позиции како резултат на консолидација</t>
  </si>
  <si>
    <t>3.4.1.</t>
  </si>
  <si>
    <t xml:space="preserve">Неконтролирачко (малцинско) учество коешто се признава во РОК на консолидирана основа </t>
  </si>
  <si>
    <t>3.4.2.</t>
  </si>
  <si>
    <t>Останато</t>
  </si>
  <si>
    <t>3.5.</t>
  </si>
  <si>
    <t>Други позиции од РОК</t>
  </si>
  <si>
    <t>4.</t>
  </si>
  <si>
    <t>Додатен основен капитал (ДОК)</t>
  </si>
  <si>
    <t>4.1.</t>
  </si>
  <si>
    <t>Позиции во ДОК</t>
  </si>
  <si>
    <t>4.1.1.</t>
  </si>
  <si>
    <t>Капитални инструменти од ДОК</t>
  </si>
  <si>
    <t>4.1.2.</t>
  </si>
  <si>
    <t>Премија од капиталните инструменти од ДОК</t>
  </si>
  <si>
    <t>4.2.</t>
  </si>
  <si>
    <t>(-) Одбитни ставки од ДОК</t>
  </si>
  <si>
    <t>4.2.1.</t>
  </si>
  <si>
    <t>(-) Вложувања во сопствени капитални инструменти од ДОК</t>
  </si>
  <si>
    <t>4.2.1.1.</t>
  </si>
  <si>
    <t xml:space="preserve">   (-) Директни вложувања во сопствени капитални инструменти од ДОК</t>
  </si>
  <si>
    <t>4.2.1.2.</t>
  </si>
  <si>
    <t xml:space="preserve">   (-) Индиректни вложувања во сопствени капитални инструменти од ДОК</t>
  </si>
  <si>
    <t>4.2.1.3.</t>
  </si>
  <si>
    <t xml:space="preserve">   (-) Синтетички вложувања во сопствени капитални инструменти од ДОК</t>
  </si>
  <si>
    <t>4.2.1.4.</t>
  </si>
  <si>
    <t xml:space="preserve">   (-) Вложувања во сопствени капитални инструменти од ДОК за кои банката има договорна обврска да ги купи</t>
  </si>
  <si>
    <t>4.2.2.</t>
  </si>
  <si>
    <t xml:space="preserve">(-) Директни, индиректни и синтетички вложувања во капитални инструменти од ДОК на лица од финансискиот сектор, при што тие лица имаат вложувања во банката </t>
  </si>
  <si>
    <t>4.2.3.</t>
  </si>
  <si>
    <t>(-) Директни, индиректни и синтетички вложувања во капитални инструменти од ДОК на лица од финансискиот сектор во кои банката нема значајно вложување</t>
  </si>
  <si>
    <t>4.2.4.</t>
  </si>
  <si>
    <t>(-) Директни, индиректни и синтетички вложувања во капитални инструменти од ДОК на лица од финансискиот сектор во кои банката има значајно вложување</t>
  </si>
  <si>
    <t>4.2.5.</t>
  </si>
  <si>
    <t>(-) Износ на одбитни ставки од ДК којшто го надминува вкупниот износ на ДК</t>
  </si>
  <si>
    <t>4.2.6.</t>
  </si>
  <si>
    <t>4.3.</t>
  </si>
  <si>
    <t>Регулаторни усогласувања на ДОК</t>
  </si>
  <si>
    <t>4.3.1.</t>
  </si>
  <si>
    <t>(-) Зголемување на ДОК коешто произлегува од позиции на секјуритизација</t>
  </si>
  <si>
    <t>4.3.2.</t>
  </si>
  <si>
    <t>(-) Добивки или (+) загуби  од заштитата од ризикот од парични текови</t>
  </si>
  <si>
    <t>4.3.3.</t>
  </si>
  <si>
    <t>(-) Добивки или (+) загуби  од обврски на банката коишто се мерат по објективна вредност</t>
  </si>
  <si>
    <t>4.3.4.</t>
  </si>
  <si>
    <t>(-) Добивки или (+) загуби поврзани со обврски врз основа на деривати коишто се мерат по објективна вредност</t>
  </si>
  <si>
    <t>4.4.</t>
  </si>
  <si>
    <t>4.4.1.</t>
  </si>
  <si>
    <t>Прифатлив додатен основен капитал којшто се признава во ДОК на консолидирана основа</t>
  </si>
  <si>
    <t>4.4.2.</t>
  </si>
  <si>
    <t>4.5.</t>
  </si>
  <si>
    <t>Други позиции од ДОК</t>
  </si>
  <si>
    <t>5.</t>
  </si>
  <si>
    <t>Дополнителен капитал (ДК)</t>
  </si>
  <si>
    <t>5.1.</t>
  </si>
  <si>
    <t>Позиции во ДК</t>
  </si>
  <si>
    <t>5.1.1.</t>
  </si>
  <si>
    <t xml:space="preserve">Капитални инструменти од ДК </t>
  </si>
  <si>
    <t>5.1.2.</t>
  </si>
  <si>
    <t xml:space="preserve">Субординирани кредити </t>
  </si>
  <si>
    <t>5.1.3.</t>
  </si>
  <si>
    <t>Премија од капиталните инструменти од ДК</t>
  </si>
  <si>
    <t>5.2.</t>
  </si>
  <si>
    <t>(-) Одбитни ставки од ДК</t>
  </si>
  <si>
    <t>5.2.1.</t>
  </si>
  <si>
    <t xml:space="preserve">(-) Вложувања во сопствени капитални инструменти од ДК </t>
  </si>
  <si>
    <t>5.2.1.1.</t>
  </si>
  <si>
    <t xml:space="preserve">   (-) Директни вложувања во сопствени капитални инструменти од ДК </t>
  </si>
  <si>
    <t>5.2.1.2.</t>
  </si>
  <si>
    <t xml:space="preserve">   (-) Индиректни вложувања во сопствени капитални инструменти од ДК </t>
  </si>
  <si>
    <t>5.2.1.3.</t>
  </si>
  <si>
    <t xml:space="preserve">   (-) Синтетички вложувања во сопствени капитални инструменти од ДК </t>
  </si>
  <si>
    <t>5.2.1.4.</t>
  </si>
  <si>
    <t xml:space="preserve">   (-) Вложувања во сопствени капитални инструменти од ДК за кои банката има договорна обврска да ги купи</t>
  </si>
  <si>
    <t>5.2.2.</t>
  </si>
  <si>
    <t>(-) директни, индиректни и синтетички вложувања во позиции од ДК на лица од финансискиот сектор, при што тие лица имаат вложувања во банката</t>
  </si>
  <si>
    <t>5.2.3.</t>
  </si>
  <si>
    <t>(-) директни, индиректни и синтетички вложувања во позиции од ДК на лица од финансискиот сектор во кои банката нема значајно вложување</t>
  </si>
  <si>
    <t>5.2.4.</t>
  </si>
  <si>
    <t>(-) директни, индиректни и синтетички вложувања во позиции од ДК на лица од финансискиот сектор во кои банката има значајно вложување</t>
  </si>
  <si>
    <t>5.3.</t>
  </si>
  <si>
    <t>Регулаторни усогласувања на ДК</t>
  </si>
  <si>
    <t>5.3.1.</t>
  </si>
  <si>
    <t>(-) Зголемување на ДК коешто произлегува од позиции на секјуритизација</t>
  </si>
  <si>
    <t>5.3.2.</t>
  </si>
  <si>
    <t>5.3.3.</t>
  </si>
  <si>
    <t>5.3.4.</t>
  </si>
  <si>
    <t>5.4.</t>
  </si>
  <si>
    <t>5.4.1.</t>
  </si>
  <si>
    <t>Прифатлив дoполнителен капитал којшто се признава во ДК на консолидирана основа</t>
  </si>
  <si>
    <t>5.4.2.</t>
  </si>
  <si>
    <t>5.5.</t>
  </si>
  <si>
    <t>Други позиции од ДК</t>
  </si>
  <si>
    <t>Ред. бр</t>
  </si>
  <si>
    <t>Земја</t>
  </si>
  <si>
    <t>Капитал потребен за покривање на кредитниот ризик</t>
  </si>
  <si>
    <t>Стапка на противцикличниот заштитен слој на капиталот (во %)</t>
  </si>
  <si>
    <t>Противцикличен заштитен слој на капиталот</t>
  </si>
  <si>
    <t>5=3*4</t>
  </si>
  <si>
    <t>...</t>
  </si>
  <si>
    <t>I.</t>
  </si>
  <si>
    <t>Вкупно (1+2+3+...)</t>
  </si>
  <si>
    <t>II.</t>
  </si>
  <si>
    <t>Специфична стапка на противцикличниот заштитен слој на капиталот</t>
  </si>
  <si>
    <t>Издавач</t>
  </si>
  <si>
    <t>Јавна или приватна понуда</t>
  </si>
  <si>
    <t xml:space="preserve">Датум на издавање </t>
  </si>
  <si>
    <t>Месец 1</t>
  </si>
  <si>
    <t>Месец 2</t>
  </si>
  <si>
    <t>Месец 3</t>
  </si>
  <si>
    <t>Месец 4</t>
  </si>
  <si>
    <t>Месец 5</t>
  </si>
  <si>
    <t>Месец 6</t>
  </si>
  <si>
    <t>Билансни позиции</t>
  </si>
  <si>
    <t>1.1.</t>
  </si>
  <si>
    <t>1.2.</t>
  </si>
  <si>
    <t>Побарувања од локалната самоуправа и регионалната власт</t>
  </si>
  <si>
    <t>1.3.</t>
  </si>
  <si>
    <t>1.4.</t>
  </si>
  <si>
    <t>1.5.</t>
  </si>
  <si>
    <t>1.6.</t>
  </si>
  <si>
    <t>Побарувања од други трговски друштва</t>
  </si>
  <si>
    <t>1.7.</t>
  </si>
  <si>
    <t>Портфолио на мали кредити</t>
  </si>
  <si>
    <t>1.8.</t>
  </si>
  <si>
    <t>Побарувања покриени со станбени објекти</t>
  </si>
  <si>
    <t>1.9.</t>
  </si>
  <si>
    <t>Побарувања покриени со деловни објекти</t>
  </si>
  <si>
    <t>1.10.</t>
  </si>
  <si>
    <t>Удели во инвестициски фондови</t>
  </si>
  <si>
    <t>1.11.</t>
  </si>
  <si>
    <t>Останати позиции</t>
  </si>
  <si>
    <t>1.12.</t>
  </si>
  <si>
    <t>(-) Одбитни ставки од основниот капитал</t>
  </si>
  <si>
    <t xml:space="preserve">Финансиски деривати </t>
  </si>
  <si>
    <t>2.1.</t>
  </si>
  <si>
    <t>Изложеност врз основа на финансиски деривати со примена на методот на пазарна вредност</t>
  </si>
  <si>
    <t>2.2.</t>
  </si>
  <si>
    <t>Изложеност врз основа на финансиски деривати со примена на методот на оригинална изложеност</t>
  </si>
  <si>
    <t xml:space="preserve">Трансакции со хартии од вредност </t>
  </si>
  <si>
    <t>Вонбилансни позиции</t>
  </si>
  <si>
    <t>Вонбилансни позиции со фактор на конверзија од 10%</t>
  </si>
  <si>
    <t>Вонбилансни позиции со фактор на конверзија од 20%</t>
  </si>
  <si>
    <t>Вонбилансни позиции со фактор на конверзија од 50%</t>
  </si>
  <si>
    <t>Вонбилансни позиции со фактор на конверзија од 100%</t>
  </si>
  <si>
    <t>Вредност на изложеноста</t>
  </si>
  <si>
    <t>6.</t>
  </si>
  <si>
    <t xml:space="preserve">Вредност на капиталот </t>
  </si>
  <si>
    <t>7.</t>
  </si>
  <si>
    <t>8.</t>
  </si>
  <si>
    <t>Ред</t>
  </si>
  <si>
    <t xml:space="preserve">Сектор </t>
  </si>
  <si>
    <t>Вредност на обезбедувањето прифатливо за ЦБ</t>
  </si>
  <si>
    <t>2</t>
  </si>
  <si>
    <t>3</t>
  </si>
  <si>
    <t>4</t>
  </si>
  <si>
    <t>1</t>
  </si>
  <si>
    <t>Централни банки</t>
  </si>
  <si>
    <t>Централни влади</t>
  </si>
  <si>
    <t>Банки</t>
  </si>
  <si>
    <t>5</t>
  </si>
  <si>
    <t>6</t>
  </si>
  <si>
    <t>Физички лица и мали друштва</t>
  </si>
  <si>
    <t>7</t>
  </si>
  <si>
    <t>Нефинансиски институции</t>
  </si>
  <si>
    <t>Позиција</t>
  </si>
  <si>
    <t>Валута</t>
  </si>
  <si>
    <t>Износ на базичен индикатор</t>
  </si>
  <si>
    <t>Ариметичка средина на тригодишните износи на базичниот индикатор</t>
  </si>
  <si>
    <t xml:space="preserve">Износ на базичен индикатор пондериран според ризикот за секоја деловна линија </t>
  </si>
  <si>
    <t xml:space="preserve">Капитал потребен за покривање на оперативниот ризик </t>
  </si>
  <si>
    <t>Вкупен износ на базичниот индикатор за секоја од последните три години</t>
  </si>
  <si>
    <t>Вкупен износ на базичниот индикатор пондериран според ризикот за секоја од последните три години</t>
  </si>
  <si>
    <t>1.1</t>
  </si>
  <si>
    <t>1.2</t>
  </si>
  <si>
    <t>СОПСТВЕНИ СРЕДСТВА</t>
  </si>
  <si>
    <t>ВКУПНА ПОНДЕРИРАНА ВРЕДНОСТ/СОПСТВЕНИ СРЕДСТВА (2/3*100)</t>
  </si>
  <si>
    <t>ВКУПНА ПОНДЕРИРАНА ВРЕДНОСТ - ПРОМЕНА НА ЕКОНОМСКАТА ВРЕДНОСТ НА ПОРТФОЛИОТО НА БАНКАРСКИ АКТИВНОСТИ (1.1+1.2+...)</t>
  </si>
  <si>
    <t>Останати лица со посебни права и одговорности</t>
  </si>
  <si>
    <t>Останати вработени</t>
  </si>
  <si>
    <t>Број на вработени</t>
  </si>
  <si>
    <t>T</t>
  </si>
  <si>
    <t xml:space="preserve">T-1 </t>
  </si>
  <si>
    <t>T-2</t>
  </si>
  <si>
    <t>T-3</t>
  </si>
  <si>
    <t>Мали депозити</t>
  </si>
  <si>
    <t xml:space="preserve">Оперативни депозити </t>
  </si>
  <si>
    <t xml:space="preserve">Вишок на оперативни депозити </t>
  </si>
  <si>
    <t xml:space="preserve">Неоперативни депозити </t>
  </si>
  <si>
    <t>Преземени вонбилансни обврски</t>
  </si>
  <si>
    <t>Приливи од необезбедени трансакции</t>
  </si>
  <si>
    <t>Вкупен прилив од своп-договор на обезбедување</t>
  </si>
  <si>
    <t>ВИСОКОКВАЛИТЕТНА ЛИКВИДНА АКТИВА</t>
  </si>
  <si>
    <t>НЕТО ПАРИЧЕН ОДЛИВ</t>
  </si>
  <si>
    <t>Седиште</t>
  </si>
  <si>
    <t>Правна форма</t>
  </si>
  <si>
    <t xml:space="preserve"> Претежна дејност                  </t>
  </si>
  <si>
    <t>Акционери коишто немаат квалификувано учество</t>
  </si>
  <si>
    <t xml:space="preserve">Назив </t>
  </si>
  <si>
    <t xml:space="preserve">Седиште </t>
  </si>
  <si>
    <t>Единствен матичен број</t>
  </si>
  <si>
    <t>Даночен број</t>
  </si>
  <si>
    <t xml:space="preserve">Шематски приказ на организациската структура </t>
  </si>
  <si>
    <t>Назив на матичното лице</t>
  </si>
  <si>
    <t>Седиште на матичното лице</t>
  </si>
  <si>
    <t>Претежната дејност на матичното лице</t>
  </si>
  <si>
    <t>Претежна дејност</t>
  </si>
  <si>
    <t>Организациска структура на банкарската група</t>
  </si>
  <si>
    <t>Податок</t>
  </si>
  <si>
    <t>Реден  број</t>
  </si>
  <si>
    <t>Финансиски активности коишто може да ги врши банката</t>
  </si>
  <si>
    <t>Опис на разликите во финансиските извештаи</t>
  </si>
  <si>
    <t xml:space="preserve">Разлики во методите на консолидација </t>
  </si>
  <si>
    <t>Правни лица коишто се исклучени од консолидацијата</t>
  </si>
  <si>
    <t>Практични или правни пречки за навремен пренос на сопствените средства или за отплата на обврските</t>
  </si>
  <si>
    <t>Назив на подружница</t>
  </si>
  <si>
    <t xml:space="preserve">       (име и презиме)</t>
  </si>
  <si>
    <t>(функција)</t>
  </si>
  <si>
    <t>_______________________</t>
  </si>
  <si>
    <t>Датум</t>
  </si>
  <si>
    <t>Потпис</t>
  </si>
  <si>
    <t>Датум на донесување</t>
  </si>
  <si>
    <t>Датум на ревидирање</t>
  </si>
  <si>
    <t>Основни елементи на политиката</t>
  </si>
  <si>
    <t>Дополнителни извештаи и податоци</t>
  </si>
  <si>
    <t>Извештаи и податоци</t>
  </si>
  <si>
    <t>Правни лица коишто се целосно консолидирани</t>
  </si>
  <si>
    <t>Правни лица коишто се пропорционално консолидирани</t>
  </si>
  <si>
    <t xml:space="preserve"> Учество во вкупниот број акции </t>
  </si>
  <si>
    <t xml:space="preserve">Номинална вредност </t>
  </si>
  <si>
    <t>Движење на пазарната цена</t>
  </si>
  <si>
    <t>Датум на достасување</t>
  </si>
  <si>
    <t>Најзначајни показатели</t>
  </si>
  <si>
    <t>Структура на сопствените средства</t>
  </si>
  <si>
    <t>Забелешка</t>
  </si>
  <si>
    <t>Стапка на покриеност со ликвидност</t>
  </si>
  <si>
    <t>Основен капитал</t>
  </si>
  <si>
    <t xml:space="preserve">Вкупен капитал потребен за покривање на ризиците </t>
  </si>
  <si>
    <t>Редовен основен капитал</t>
  </si>
  <si>
    <t xml:space="preserve">Вкупен износ на активата пондерирана според ризиците </t>
  </si>
  <si>
    <t xml:space="preserve">Кредитeн ризик </t>
  </si>
  <si>
    <t xml:space="preserve">Валутeн ризик </t>
  </si>
  <si>
    <t xml:space="preserve">Оперативeн ризик </t>
  </si>
  <si>
    <t xml:space="preserve">Ризик од промена на цените на стоките </t>
  </si>
  <si>
    <t>Пазарни ризици</t>
  </si>
  <si>
    <t>Ризик од другата договорна страна</t>
  </si>
  <si>
    <t xml:space="preserve">Стратегија и политика за управување со ризиците </t>
  </si>
  <si>
    <t>Организациска поставеност на функцијата</t>
  </si>
  <si>
    <t>Инструменти за заштита и за намалување на ризиците</t>
  </si>
  <si>
    <t>Елементи од системот за управување со ризиците</t>
  </si>
  <si>
    <t xml:space="preserve">Документ за прифатливо ниво на ризик </t>
  </si>
  <si>
    <t>Корпоративно управување</t>
  </si>
  <si>
    <t>Одбор за управување со ризиците</t>
  </si>
  <si>
    <t>Одбор за наградување</t>
  </si>
  <si>
    <t>Политика за начинот на избор, следење на работењето и на разрешување</t>
  </si>
  <si>
    <t>Систем за известување</t>
  </si>
  <si>
    <t>Извештај за корпоративното управување</t>
  </si>
  <si>
    <t>Политика за наградување</t>
  </si>
  <si>
    <t>Критериуми за наградување</t>
  </si>
  <si>
    <t>Успешност во работењето</t>
  </si>
  <si>
    <t>Име и презиме</t>
  </si>
  <si>
    <t xml:space="preserve">Капитал потребен за покривање на пазарните ризици </t>
  </si>
  <si>
    <t>Систем на известување</t>
  </si>
  <si>
    <t>Интерни лимити за ограничување на изложеноста</t>
  </si>
  <si>
    <t>Останати податоци</t>
  </si>
  <si>
    <t>Начин на оцена на точноста</t>
  </si>
  <si>
    <t>8.2.1.</t>
  </si>
  <si>
    <t>8.2.2.</t>
  </si>
  <si>
    <t>Ликвидност</t>
  </si>
  <si>
    <t>Политика за нагрaдување и систем на наградување</t>
  </si>
  <si>
    <t>Политика за управување со пазарните ризици</t>
  </si>
  <si>
    <t>Елементи од системот за управување со пазарните ризици</t>
  </si>
  <si>
    <t xml:space="preserve">Методологија за утврдување на капиталот </t>
  </si>
  <si>
    <t>Капитал потребен за покривање на специфичниот ризик од вложувања во должнички инструменти</t>
  </si>
  <si>
    <t>Капитал потребен за покривање на генералниот ризик од вложувања во должнички инструменти</t>
  </si>
  <si>
    <t>Капитал потребен за покривање на специфичниот ризик од вложувања во сопственички инструменти</t>
  </si>
  <si>
    <t>Капитал потребен за покривање на генералниот ризик од вложувања во сопственички инструменти</t>
  </si>
  <si>
    <t>Капитал потребен за покривање на надминувањето на лимитите на изложеност</t>
  </si>
  <si>
    <t>Капитал потребен за покривање на пазарните ризици од позиции во опции</t>
  </si>
  <si>
    <t>Капитал потребен за покривање на позицискиот ризик (1.1+1.2+1.3+1.4)</t>
  </si>
  <si>
    <t>Политика за управување со оперативниот ризик</t>
  </si>
  <si>
    <t>Елементи од системот за управување со оперативниот ризик</t>
  </si>
  <si>
    <t>Оперативен ризик</t>
  </si>
  <si>
    <t xml:space="preserve">Политика за управување со ризикот од промената на каматните стапки во портфолиото на банкарски активности </t>
  </si>
  <si>
    <t>Процес на управување со ризикот од задолженост</t>
  </si>
  <si>
    <t xml:space="preserve">Стратегии и процеси </t>
  </si>
  <si>
    <t xml:space="preserve">Структура и организација </t>
  </si>
  <si>
    <t>Елементи вклучени во пресметката на стапката на покриеност со ликвидност</t>
  </si>
  <si>
    <t xml:space="preserve">Промени на СПЛ </t>
  </si>
  <si>
    <t xml:space="preserve">Концентрација на изворите на финансирање </t>
  </si>
  <si>
    <t xml:space="preserve">Висококвалитетна ликвидна актива </t>
  </si>
  <si>
    <t xml:space="preserve">Останати позиции </t>
  </si>
  <si>
    <t>Финансиски иновации</t>
  </si>
  <si>
    <r>
      <t>Останати финансиски</t>
    </r>
    <r>
      <rPr>
        <sz val="8"/>
        <rFont val="Tahoma"/>
        <family val="2"/>
        <charset val="204"/>
      </rPr>
      <t> </t>
    </r>
    <r>
      <rPr>
        <sz val="11"/>
        <rFont val="Tahoma"/>
        <family val="2"/>
        <charset val="204"/>
      </rPr>
      <t xml:space="preserve"> институции</t>
    </r>
  </si>
  <si>
    <t xml:space="preserve">Бруто сметководствена вредност </t>
  </si>
  <si>
    <t>Земјоделство, шумарство, рибарство</t>
  </si>
  <si>
    <t xml:space="preserve">Рударство и вадење камен </t>
  </si>
  <si>
    <t>Снабдување со електрична енергија, гас, пареа и климатизација</t>
  </si>
  <si>
    <t>Градежништво</t>
  </si>
  <si>
    <t>Транспорт и складирање</t>
  </si>
  <si>
    <t>Иновативни производи</t>
  </si>
  <si>
    <t>Иновативни услуги</t>
  </si>
  <si>
    <t>(датум на назначување за надлежно лице за потврдување на усогласеноста)</t>
  </si>
  <si>
    <t>Стандардни извештаи и податоци</t>
  </si>
  <si>
    <t>Фреквенција на објавување на извештаите и податоците</t>
  </si>
  <si>
    <t>Датуми на политиката</t>
  </si>
  <si>
    <t>4.3*</t>
  </si>
  <si>
    <t>Членка на банкарската група</t>
  </si>
  <si>
    <t>10.1*</t>
  </si>
  <si>
    <t>Правни лица</t>
  </si>
  <si>
    <t>Физички лица</t>
  </si>
  <si>
    <t>2.1</t>
  </si>
  <si>
    <t>Назив/име и презиме на акционерот со квалификувано учество</t>
  </si>
  <si>
    <t>Број на акционери коишто немаат квалификувано учество</t>
  </si>
  <si>
    <t>ВКУПНО АКЦИОНЕРИ КОИШТО ИМААТ КВАЛИФИКУВАНО УЧЕСТВО (1+2)</t>
  </si>
  <si>
    <t>Учество во вкупниот број издадени акции со право на глас</t>
  </si>
  <si>
    <t>ВКУПНО АКЦИОНЕРИ КОИШТО НЕМААТ КВАЛИФИКУВАНО УЧЕСТВО (1+2)</t>
  </si>
  <si>
    <t>Критичен настан</t>
  </si>
  <si>
    <t>Код за идентификација</t>
  </si>
  <si>
    <t>Капитал потребен за покривање на ризиците</t>
  </si>
  <si>
    <t>Стапки пропишани од Народната банка</t>
  </si>
  <si>
    <t>(член на НО)</t>
  </si>
  <si>
    <t>…</t>
  </si>
  <si>
    <t>(член на УО)</t>
  </si>
  <si>
    <t>Состав, надлежности и функционирање на надзорниот одбор</t>
  </si>
  <si>
    <t>Состав, надлежности и функционирање на управниот одбор</t>
  </si>
  <si>
    <t>Начин на обезбедување соодветност на членовите на управниот и надзорниот одбор</t>
  </si>
  <si>
    <t>Табела бр. 1 - Акционери коишто имаат квалификувано учество во банката</t>
  </si>
  <si>
    <t>Табела бр. 2  - Акционери коишто немаат квалификувано учество во банката</t>
  </si>
  <si>
    <t>Табела бр. 2 - Наградување за финансиската година</t>
  </si>
  <si>
    <t xml:space="preserve">Износ </t>
  </si>
  <si>
    <t xml:space="preserve">Износ                       </t>
  </si>
  <si>
    <t>II. Податоци за ограничувањата:</t>
  </si>
  <si>
    <t xml:space="preserve">Опис на процесот </t>
  </si>
  <si>
    <t>Кредитен ризик</t>
  </si>
  <si>
    <t>Валутен ризик</t>
  </si>
  <si>
    <t>Опис на стрес-тестирањето</t>
  </si>
  <si>
    <r>
      <t>Т</t>
    </r>
    <r>
      <rPr>
        <b/>
        <sz val="7"/>
        <color indexed="8"/>
        <rFont val="Tahoma"/>
        <family val="2"/>
        <charset val="204"/>
      </rPr>
      <t xml:space="preserve">1 </t>
    </r>
    <r>
      <rPr>
        <b/>
        <sz val="10"/>
        <color indexed="8"/>
        <rFont val="Tahoma"/>
        <family val="2"/>
        <charset val="204"/>
      </rPr>
      <t>(тековна година)</t>
    </r>
  </si>
  <si>
    <r>
      <t>Т</t>
    </r>
    <r>
      <rPr>
        <b/>
        <sz val="7"/>
        <color indexed="8"/>
        <rFont val="Tahoma"/>
        <family val="2"/>
        <charset val="204"/>
      </rPr>
      <t>2 (Т</t>
    </r>
    <r>
      <rPr>
        <b/>
        <sz val="10"/>
        <color indexed="8"/>
        <rFont val="Tahoma"/>
        <family val="2"/>
        <charset val="204"/>
      </rPr>
      <t>1-1)</t>
    </r>
  </si>
  <si>
    <r>
      <t>Т</t>
    </r>
    <r>
      <rPr>
        <b/>
        <sz val="7"/>
        <color indexed="8"/>
        <rFont val="Tahoma"/>
        <family val="2"/>
        <charset val="204"/>
      </rPr>
      <t xml:space="preserve">3 </t>
    </r>
    <r>
      <rPr>
        <b/>
        <sz val="10"/>
        <color indexed="8"/>
        <rFont val="Tahoma"/>
        <family val="2"/>
        <charset val="204"/>
      </rPr>
      <t>(Т1-2)</t>
    </r>
  </si>
  <si>
    <t>Дел 1. Капитал потребен за покривање на оперативниот ризик со примена на пристапот на базичен индикатор</t>
  </si>
  <si>
    <t>Дел 2. Капитал потребен за покривање на оперативниот ризик со примена на стандардизираниот пристап</t>
  </si>
  <si>
    <t>Редовни изложености</t>
  </si>
  <si>
    <t>Бруто сметководствена вредност</t>
  </si>
  <si>
    <t>Нефункционални изложености</t>
  </si>
  <si>
    <t>Вкупно</t>
  </si>
  <si>
    <t>7=1+3+5</t>
  </si>
  <si>
    <t>8=2+4+6</t>
  </si>
  <si>
    <t>Елементи на управувањето со ликвидносниот ризик</t>
  </si>
  <si>
    <t xml:space="preserve">Парични средства </t>
  </si>
  <si>
    <t>Изложеност кон или изложеност гарантирана од централната влада на РСМ</t>
  </si>
  <si>
    <t>Стабилни депозити</t>
  </si>
  <si>
    <t>Останати одливи</t>
  </si>
  <si>
    <t>Висококвалитетна ликвидна актива (ВКЛА)</t>
  </si>
  <si>
    <t>Вкупни парични приливи (ВПП)</t>
  </si>
  <si>
    <t>Вкупни парични одливи (ВПО)</t>
  </si>
  <si>
    <t>Просечна вредност</t>
  </si>
  <si>
    <t>Останати мали депозити</t>
  </si>
  <si>
    <t>7=(3+4+5+6)/4</t>
  </si>
  <si>
    <t>Просечна вредност на стапката на покриеност со ликвидност</t>
  </si>
  <si>
    <t>Просечна вредност на ВКЛА</t>
  </si>
  <si>
    <t>Просечна вредност на ВПО</t>
  </si>
  <si>
    <t>Просечна вредност на ВПП</t>
  </si>
  <si>
    <t>Просечна вредност на НПО</t>
  </si>
  <si>
    <t>ДЕЛ 2. ПАРИЧНИ ОДЛИВИ</t>
  </si>
  <si>
    <t>ДЕЛ 3. ПАРИЧНИ ПРИЛИВИ</t>
  </si>
  <si>
    <t>Ниво 1 ликвидна актива</t>
  </si>
  <si>
    <t>Останати позиции од ниво 1 ликвидна актива</t>
  </si>
  <si>
    <t>Ниво 2 ликвидна актива</t>
  </si>
  <si>
    <t>Ниво 2А</t>
  </si>
  <si>
    <t>Ниво 2Б</t>
  </si>
  <si>
    <t>Намалувања на приливите</t>
  </si>
  <si>
    <t>Приливи од обезбедено кредитирање и трансакции предизвикани од пазарот на капитал</t>
  </si>
  <si>
    <t>Претежна дејност на матичното лице</t>
  </si>
  <si>
    <t>Средства на банката кај и изложеност кон Народната банка</t>
  </si>
  <si>
    <t>Табела бр. 1 - Политика за наградување</t>
  </si>
  <si>
    <t>Број</t>
  </si>
  <si>
    <t xml:space="preserve">Број </t>
  </si>
  <si>
    <t>Над 6.000.000 до 10.000.000</t>
  </si>
  <si>
    <t>Над 10.000.000 до 14.000.000</t>
  </si>
  <si>
    <t>Над 14.000.000 до 18.000.000</t>
  </si>
  <si>
    <t>Над 18.000.000 до 22.000.000</t>
  </si>
  <si>
    <t>Над 46.000.000 до 50.000.000</t>
  </si>
  <si>
    <t>Над 42.000.000 до 46.000.000</t>
  </si>
  <si>
    <t>Над 38.000.000 до 42.000.000</t>
  </si>
  <si>
    <t>Над 34.000.000 до 38.000.000</t>
  </si>
  <si>
    <t>Над 30.000.000 до 34.000.000</t>
  </si>
  <si>
    <t>Над 26.000.000 до 30.000.000</t>
  </si>
  <si>
    <t>Над 22.000.000 до 26.000.000</t>
  </si>
  <si>
    <t>Права од капиталниот инструмент</t>
  </si>
  <si>
    <t xml:space="preserve">Регулаторен третман </t>
  </si>
  <si>
    <t>Котирање на платформа за тргување</t>
  </si>
  <si>
    <t>АКТИВА ПОНДЕРИРАНА СПОРЕД РИЗИЦИТЕ</t>
  </si>
  <si>
    <t>износи во 000 денари</t>
  </si>
  <si>
    <t>Материјални ризици и пристапи за мерење или оцена</t>
  </si>
  <si>
    <t>Политика за управување со ризикот од другата договoрна страна</t>
  </si>
  <si>
    <t>Елементи од системот за управување со ризикот од другата договoрна страна</t>
  </si>
  <si>
    <r>
      <t>Т</t>
    </r>
    <r>
      <rPr>
        <b/>
        <sz val="7"/>
        <color indexed="8"/>
        <rFont val="Tahoma"/>
        <family val="2"/>
        <charset val="204"/>
      </rPr>
      <t>2 (</t>
    </r>
    <r>
      <rPr>
        <b/>
        <sz val="10"/>
        <color indexed="8"/>
        <rFont val="Tahoma"/>
        <family val="2"/>
        <charset val="204"/>
      </rPr>
      <t>Т1-1)</t>
    </r>
  </si>
  <si>
    <t>Елементи од системот за управување со  ризикот од промената на каматните стапки во портфолиото на банкарски активности</t>
  </si>
  <si>
    <t>Организациска поставеност</t>
  </si>
  <si>
    <t>Политика за управување со ликвидносниот ризик</t>
  </si>
  <si>
    <t>План за управување во вонредни услови</t>
  </si>
  <si>
    <t>Валутна структура</t>
  </si>
  <si>
    <t xml:space="preserve">ДЕЛ 1. ВИСОКОКВАЛИТЕТНА ЛИКВИДНА АКТИВА (ВКЛА) </t>
  </si>
  <si>
    <t>Табела бр. 1 - Неоптоварени средства</t>
  </si>
  <si>
    <t>Табела бр. 2 - Оптоварени средства</t>
  </si>
  <si>
    <t>Табела бр. 2 - Распоредување на кредитните рејтинзи / кредитните оцени на избраните ИКР / АКИ</t>
  </si>
  <si>
    <t>Елементи на управувањето со кредитниот ризик</t>
  </si>
  <si>
    <t>Политика за управување со кредитниот ризик</t>
  </si>
  <si>
    <t>Достасани побарувања</t>
  </si>
  <si>
    <t>Нефункционални кредитни изложености</t>
  </si>
  <si>
    <t xml:space="preserve">Реструктурирани кредитни изложености </t>
  </si>
  <si>
    <t>Утврдување на исправката на вредноста и на посебната резерва</t>
  </si>
  <si>
    <t>Дел 3. Забелешки</t>
  </si>
  <si>
    <t>Вкупно (I+II)</t>
  </si>
  <si>
    <t>Вкупна изложеност на кредитен ризик на групна основа</t>
  </si>
  <si>
    <t xml:space="preserve">Вкупно портфолио на кредити </t>
  </si>
  <si>
    <t>Категорија на ризик „Д“</t>
  </si>
  <si>
    <t>Категорија на ризик „Г“</t>
  </si>
  <si>
    <t>Категорија на ризик „В“</t>
  </si>
  <si>
    <t>Категорија на ризик „Б“</t>
  </si>
  <si>
    <t>Категорија на ризик „А“</t>
  </si>
  <si>
    <t>Портфолио на кредити (опис на сродноста)</t>
  </si>
  <si>
    <t>Дел 2. Изложеност на кредитен ризик на групна основа</t>
  </si>
  <si>
    <t>Вкупна изложеност на кредитен ризик на поединечна основа (1+2+3+4+5+6)</t>
  </si>
  <si>
    <t xml:space="preserve">За кои не е определена исправка на вредноста/посебна резерва </t>
  </si>
  <si>
    <t>Дел 1. Изложеност на кредитен ризик на поединечна основа</t>
  </si>
  <si>
    <t>13=12/(10-11)*100</t>
  </si>
  <si>
    <t>10=3+4+5+6+8+9</t>
  </si>
  <si>
    <t>Достасани</t>
  </si>
  <si>
    <t>Недостасани</t>
  </si>
  <si>
    <t xml:space="preserve">Нефункционална </t>
  </si>
  <si>
    <t>Редовна</t>
  </si>
  <si>
    <t xml:space="preserve">Нефункционални </t>
  </si>
  <si>
    <t>Редовни</t>
  </si>
  <si>
    <t>Ред. број</t>
  </si>
  <si>
    <t>% на исправка на вредноста/посебна резерва</t>
  </si>
  <si>
    <t>Исправка на вредноста/посебна резерва - очекувана кредитна загуба</t>
  </si>
  <si>
    <t>Акумулирана амортизација</t>
  </si>
  <si>
    <t>Вкупна изложеност на кредитен ризик</t>
  </si>
  <si>
    <t>Вонбилансни ставки</t>
  </si>
  <si>
    <t>Други побарувања</t>
  </si>
  <si>
    <t>Камата</t>
  </si>
  <si>
    <t xml:space="preserve">Кредити </t>
  </si>
  <si>
    <t xml:space="preserve">Реструктрирани нефункционални кредитни изложености </t>
  </si>
  <si>
    <t>Вонбилансни побарувања</t>
  </si>
  <si>
    <t>2.6</t>
  </si>
  <si>
    <t>2.5</t>
  </si>
  <si>
    <t>2.4</t>
  </si>
  <si>
    <t>2.3</t>
  </si>
  <si>
    <t>2.2</t>
  </si>
  <si>
    <t>Кредити и побарувања</t>
  </si>
  <si>
    <t xml:space="preserve">Парични салда кај централните банки и други депозити по видување </t>
  </si>
  <si>
    <t xml:space="preserve">Редовни </t>
  </si>
  <si>
    <t>Износ на обезбедувањето за реструктурираните  кредитни изложености</t>
  </si>
  <si>
    <t>Исправка на вредноста и /или посебна резерва за реструктурираните кредитни изложености</t>
  </si>
  <si>
    <t>Должнички харии од вредност</t>
  </si>
  <si>
    <t>Домаќинства</t>
  </si>
  <si>
    <t>Останати финансиски институции</t>
  </si>
  <si>
    <t>Други основи за нефункционалност</t>
  </si>
  <si>
    <t xml:space="preserve">Достасани побарувања над 5 години
</t>
  </si>
  <si>
    <t xml:space="preserve">Достасани побарувања над 2 години до 5 години
</t>
  </si>
  <si>
    <t xml:space="preserve">Достасани побарувања над 1 година до 2 години
</t>
  </si>
  <si>
    <t xml:space="preserve">Достасани побарувања над 180 дена до 1 година
</t>
  </si>
  <si>
    <t>Достасани побарувања над 90 дена до 180 дена</t>
  </si>
  <si>
    <t xml:space="preserve">Неможност за наплата </t>
  </si>
  <si>
    <t>Достасани побарувања над 90 дена</t>
  </si>
  <si>
    <t xml:space="preserve">Дејности на здравствена и социјална заштита </t>
  </si>
  <si>
    <t>Образование</t>
  </si>
  <si>
    <t>Јавна управа и одбрана; задолжително социјално осигурување</t>
  </si>
  <si>
    <t>Административни и помошни услужни дејности</t>
  </si>
  <si>
    <t xml:space="preserve">Стручни, научни и технички дејности </t>
  </si>
  <si>
    <t>Вкупно (1+2)</t>
  </si>
  <si>
    <t>Билансни изложености</t>
  </si>
  <si>
    <t>Дел 1. Структура на изложеноста по земји</t>
  </si>
  <si>
    <t>Извршен отпис</t>
  </si>
  <si>
    <t>Обезбедување</t>
  </si>
  <si>
    <t>Останати причини</t>
  </si>
  <si>
    <t>3.6</t>
  </si>
  <si>
    <t>Отпис</t>
  </si>
  <si>
    <t>3.5</t>
  </si>
  <si>
    <t xml:space="preserve">Продажба </t>
  </si>
  <si>
    <t>3.4</t>
  </si>
  <si>
    <t>Намалување поради обезбедувањето</t>
  </si>
  <si>
    <t>3.3</t>
  </si>
  <si>
    <t>Делумна или целосна наплата</t>
  </si>
  <si>
    <t>3.2</t>
  </si>
  <si>
    <t>3.1</t>
  </si>
  <si>
    <t>Намалување на нефункционалните кредитни изложености</t>
  </si>
  <si>
    <t>Зголемување на нефункционалните кредитни изложености</t>
  </si>
  <si>
    <t xml:space="preserve">Почетна состојба на нефункционалните кредитни изложености </t>
  </si>
  <si>
    <t xml:space="preserve">Бруто сметководствена вредност                </t>
  </si>
  <si>
    <t xml:space="preserve">Должнички хартии од вредност </t>
  </si>
  <si>
    <t>Нема наведено рок</t>
  </si>
  <si>
    <t>Над 5 години</t>
  </si>
  <si>
    <t>Над 1 година до 5 години</t>
  </si>
  <si>
    <t>До 1 година</t>
  </si>
  <si>
    <t>Друго обезбедување</t>
  </si>
  <si>
    <t>Станбени објекти</t>
  </si>
  <si>
    <t>Опрема</t>
  </si>
  <si>
    <t>Градежни објекти</t>
  </si>
  <si>
    <t>Земјиште</t>
  </si>
  <si>
    <t>Вкупно оштетување</t>
  </si>
  <si>
    <t>Почетна вредност</t>
  </si>
  <si>
    <t>Преземени средства над 5 години</t>
  </si>
  <si>
    <t>Преземени средства над 2 години до 5 години</t>
  </si>
  <si>
    <t>Преземени средства до 2 години</t>
  </si>
  <si>
    <t>Преземени средства</t>
  </si>
  <si>
    <t>Категорија на изложеност</t>
  </si>
  <si>
    <t xml:space="preserve">Актива пондерирана според кредитниот ризик </t>
  </si>
  <si>
    <t>Побарувања од локалната самоуправа и  регионалната власт</t>
  </si>
  <si>
    <t xml:space="preserve">Побарувања покриени со деловни објекти </t>
  </si>
  <si>
    <t>Степен на кредитен квалитет</t>
  </si>
  <si>
    <t>Кредитен рејтинг / кредитна оцена</t>
  </si>
  <si>
    <t>Квалитативни информации за инструментите за кредитна заштита</t>
  </si>
  <si>
    <t>Политики за билансно нетирање</t>
  </si>
  <si>
    <t>Политики за прифатливо обезбедување</t>
  </si>
  <si>
    <t>Видови обезбедување</t>
  </si>
  <si>
    <t>Даватели на гаранции</t>
  </si>
  <si>
    <t>Непокриена кредитна изложеност</t>
  </si>
  <si>
    <t>Покриена кредитна изложеност</t>
  </si>
  <si>
    <t xml:space="preserve">Финансирани инструменти за кредитна заштита </t>
  </si>
  <si>
    <t>Нефинансирани инструменти за кредитна заштита</t>
  </si>
  <si>
    <t xml:space="preserve">Кредити и побарувања </t>
  </si>
  <si>
    <t>Податоци за капиталниот инструмент 
(се пополнува за секој инструмент)</t>
  </si>
  <si>
    <t>Методологија за утврдување на капиталот</t>
  </si>
  <si>
    <t>Главни позиции на СПЛ</t>
  </si>
  <si>
    <t>Ризик од порамнување / испорака</t>
  </si>
  <si>
    <t>Капитал потребен за покривање на ризикот од порамнување / испорака</t>
  </si>
  <si>
    <t>Износ на изложеноста</t>
  </si>
  <si>
    <t>Капитал потребен за покривање на другите ризици (4.1+4.2+4.3+4.4)</t>
  </si>
  <si>
    <t>Образец КАО</t>
  </si>
  <si>
    <t>Вкупна исправка на вредноста / посебна резерва</t>
  </si>
  <si>
    <t xml:space="preserve">Крајна состојба на нефункционалните кредитни изложености </t>
  </si>
  <si>
    <t>Пазарна / номинална вредност</t>
  </si>
  <si>
    <t>1.3</t>
  </si>
  <si>
    <t>1.4</t>
  </si>
  <si>
    <t>Табела бр. 1 - Износ на реструктурираните кредитни изложености</t>
  </si>
  <si>
    <t>Табела бр. 2 -  Квалитет на реструктурираните кредитни изложености</t>
  </si>
  <si>
    <t xml:space="preserve">Недостасани побарувања </t>
  </si>
  <si>
    <t>5=1+2+3+4</t>
  </si>
  <si>
    <t>13=6+7+8+9+10+11+12</t>
  </si>
  <si>
    <t>БРУТО ИЗЛОЖЕНОСТ</t>
  </si>
  <si>
    <t>Преработувачка индустрија</t>
  </si>
  <si>
    <t>Сместување и послужување храна</t>
  </si>
  <si>
    <t>Издаваштво, радиодифузија и дејности за производство и дистрибуција на содржини</t>
  </si>
  <si>
    <t>Телекомуникации, компјутерско програмирање, консултантски дејности, компјутерска инфраструктура и други информатички дејности</t>
  </si>
  <si>
    <t>Други услужни дејности</t>
  </si>
  <si>
    <t>Дејности на домаќинствата како работодавачи; дејности на домаќинствата што произведуваат разновидна стока и вршат различни услуги за сопствени потреби</t>
  </si>
  <si>
    <t>Кредити и други билансни побарувања</t>
  </si>
  <si>
    <t>1.5</t>
  </si>
  <si>
    <t>Останати клиенти</t>
  </si>
  <si>
    <t>Снабдување со вода, отстранување отпадни води, управување со отпад и дејности за санација на околината</t>
  </si>
  <si>
    <t>Трговија на големо и на мало</t>
  </si>
  <si>
    <t>Финансиски и осигурителни дејности</t>
  </si>
  <si>
    <t>Дејности поврзани со недвижен имот</t>
  </si>
  <si>
    <t>Уметност, спорт и рекреација</t>
  </si>
  <si>
    <t>Достасани побарувања над 31 ден до 90 дена</t>
  </si>
  <si>
    <t>Тарифа за каматите и надоместоците што ги наплаќа банката</t>
  </si>
  <si>
    <t>Учество во вкупниот број издадени акции со право на глас  во банката</t>
  </si>
  <si>
    <t>за потврдување на усогласеноста на објавените извештаи и податоци</t>
  </si>
  <si>
    <t xml:space="preserve">ИЗЈАВА </t>
  </si>
  <si>
    <t xml:space="preserve"> Извештај за основните елементи на политиката за објавување извештаи и податоци</t>
  </si>
  <si>
    <t xml:space="preserve"> Извештај за основните податоци за банката </t>
  </si>
  <si>
    <t>Извештај за основите податоци за банката којашто е предмет на консолидирана супервизија</t>
  </si>
  <si>
    <t>Извештај за акционерската структура на банката</t>
  </si>
  <si>
    <t xml:space="preserve">Извештај со најзначајните показатели </t>
  </si>
  <si>
    <t>Извештај за генералната рамка за управување со ризиците</t>
  </si>
  <si>
    <t>Извештај за системот за наградување</t>
  </si>
  <si>
    <t>Извештај за сопствените средства</t>
  </si>
  <si>
    <t>Извештај за активата пондерирана според ризиците</t>
  </si>
  <si>
    <t>Извештај за процесот на утврдување на интерниот капитал на банката</t>
  </si>
  <si>
    <t>Извештај за стапките на заштитните слоеви на капиталот</t>
  </si>
  <si>
    <t>Извештај за противцикличниот заштитен слој на капиталот</t>
  </si>
  <si>
    <t>Извештај со квалитативните информации за кредитниот ризик</t>
  </si>
  <si>
    <t xml:space="preserve">Извештај за износот и квалитетот на реструктурираните кредитни изложености </t>
  </si>
  <si>
    <t xml:space="preserve">Извештај за структурата на кредитните изложености според деновите на доцнење </t>
  </si>
  <si>
    <t>Извештај за структурата на редовните и нефункционалните кредитните изложености по земји и според дејности</t>
  </si>
  <si>
    <t>Извештај за промените во износот на нефункционалните кредитни изложености</t>
  </si>
  <si>
    <t>Извештај за преостанатата рочност на кредитните изложености</t>
  </si>
  <si>
    <t>Извештај за преземените средства</t>
  </si>
  <si>
    <t>Извештај за квалитативните информации поврзани со инструментите за кредитна заштита</t>
  </si>
  <si>
    <t xml:space="preserve">Извештај за капиталот потребен за покривање на ризикот од другата договорна страна </t>
  </si>
  <si>
    <t>Извештај за износот на капиталот потребен за покривање на пазарните ризици</t>
  </si>
  <si>
    <t xml:space="preserve">Извештај за износот на капиталот потребен за покривање на оперативниот ризик </t>
  </si>
  <si>
    <t xml:space="preserve">Извештај за промената на економската вредност на портфолиото на банкарски активности </t>
  </si>
  <si>
    <t>Извештај за вкупниот износ на расположливите неоптоварени и оптоварени средства</t>
  </si>
  <si>
    <t xml:space="preserve"> Извештај за финансиските иновации</t>
  </si>
  <si>
    <t xml:space="preserve">Износ во 000 денари / Процент </t>
  </si>
  <si>
    <t>6=1+2+3+4+5</t>
  </si>
  <si>
    <t>4=2+3</t>
  </si>
  <si>
    <t>врска</t>
  </si>
  <si>
    <t xml:space="preserve">Извештај за основните податоци за банката којашто е членка на банкарска група </t>
  </si>
  <si>
    <t>Учество на матичното лице во вкупниот број акции</t>
  </si>
  <si>
    <t>* Се додаваат редови во зависност од бројот на членките на банкарската група.</t>
  </si>
  <si>
    <t>* Се додаваат редови во зависност од бројот на членките на банкарската група/подружниците.</t>
  </si>
  <si>
    <t>* Потемнетите полиња не се пополнуваат.</t>
  </si>
  <si>
    <t>Членови на надзорниот одбор</t>
  </si>
  <si>
    <t>Членови на управниот одбор</t>
  </si>
  <si>
    <t>Број на лицата</t>
  </si>
  <si>
    <t>(-) Акумулирана загуба од претходните години</t>
  </si>
  <si>
    <t>Стапка на повратот на активата</t>
  </si>
  <si>
    <t>Стапка на повратот на капиталот и резервите</t>
  </si>
  <si>
    <t xml:space="preserve">Вкупна стапка на заштитните слоеви на капиталот </t>
  </si>
  <si>
    <t>Дел 2. Структура на изложеноста според дејноста на клиентот нефинансиско правно лице</t>
  </si>
  <si>
    <t>Исклучување од нефункционалните изложености</t>
  </si>
  <si>
    <t>Табела бр. 1 - Категории изложеност вклучени во активата пондерирана според кредитниот ризик</t>
  </si>
  <si>
    <t>Побарувања од централните влади и централните банки</t>
  </si>
  <si>
    <t>Побарувања од мултилатералните развојни банки и меѓународните организации</t>
  </si>
  <si>
    <t>Побарувања од банките</t>
  </si>
  <si>
    <t>Вкупен износ на изложеноста на ризикот од другата договорна страна со примена на методот на пазарна вредност</t>
  </si>
  <si>
    <t>Стапка на задолженоста</t>
  </si>
  <si>
    <t>Идентификување на материјалните податоци</t>
  </si>
  <si>
    <t>Идентификување на сопствените податоци</t>
  </si>
  <si>
    <t>Идентификување на доверливите податоци</t>
  </si>
  <si>
    <t xml:space="preserve">Финансиски активности коишто ги врши банката во моментот </t>
  </si>
  <si>
    <t>Напомена: Овој извештај го пополнува и банката којашто е членка на банкарска група, како и банката којашто е предмет на консолидирана супервизија.</t>
  </si>
  <si>
    <t>Учество на банката во вкупниот број акции</t>
  </si>
  <si>
    <t xml:space="preserve">Износ на пониски сопствени средства </t>
  </si>
  <si>
    <t>Елементи од системот за управување со стапката на задолженост</t>
  </si>
  <si>
    <t>Извештај за стапката на задолженост</t>
  </si>
  <si>
    <t>Стапка на нефункционалните кредити</t>
  </si>
  <si>
    <t xml:space="preserve">Стапка на задолженост </t>
  </si>
  <si>
    <t>Трансакции во рамките на групата / со поврзани лица</t>
  </si>
  <si>
    <t>Број на членства во органите на управување и надзор</t>
  </si>
  <si>
    <r>
      <t xml:space="preserve">Фиксен </t>
    </r>
    <r>
      <rPr>
        <sz val="11"/>
        <rFont val="Calibri"/>
        <family val="2"/>
        <charset val="204"/>
      </rPr>
      <t>−</t>
    </r>
    <r>
      <rPr>
        <sz val="11"/>
        <rFont val="Tahoma"/>
        <family val="2"/>
        <charset val="204"/>
      </rPr>
      <t xml:space="preserve"> варијабилен дел</t>
    </r>
  </si>
  <si>
    <t>Фиксен дел од надоместокот</t>
  </si>
  <si>
    <t>Вкупен износ на фиксниот дел од надоместокот во 000 денари</t>
  </si>
  <si>
    <t>Варијабилен дел од надоместокот</t>
  </si>
  <si>
    <t>Вкупен износ на варијабилниот надоместок во 000 денари</t>
  </si>
  <si>
    <t>Износ на вкупниот надоместок (реден број 2 + реден број 4)</t>
  </si>
  <si>
    <t xml:space="preserve">Табела бр. 3 - Вкупен износ на надоместокот </t>
  </si>
  <si>
    <t>Вкупен износ на надоместокот во 000 денари</t>
  </si>
  <si>
    <t>Табела бр. 4 -  Структура на вкупниот надоместок според висината и бројот на лицата</t>
  </si>
  <si>
    <t>Тип на капиталниот инструмент</t>
  </si>
  <si>
    <t xml:space="preserve">Степен на субординација </t>
  </si>
  <si>
    <t xml:space="preserve">Извештај со податоците за капиталните инструменти  </t>
  </si>
  <si>
    <t xml:space="preserve">Врска </t>
  </si>
  <si>
    <r>
      <t>СТАПКА НА АДЕКВАТНОСТ</t>
    </r>
    <r>
      <rPr>
        <b/>
        <sz val="11"/>
        <rFont val="Tahoma"/>
        <family val="2"/>
        <charset val="204"/>
      </rPr>
      <t xml:space="preserve"> НА КАПИТАЛОТ (7/5)</t>
    </r>
  </si>
  <si>
    <t xml:space="preserve">Стапка на адекватност на капиталот </t>
  </si>
  <si>
    <t>Стапка на адекватност на капиталот</t>
  </si>
  <si>
    <t>Износ на вкупниот интерен капитал</t>
  </si>
  <si>
    <t>Бруто сметководствена вредност на реструктурираните кредитни изложености</t>
  </si>
  <si>
    <t xml:space="preserve">Реструктрирани повеќе од двапати </t>
  </si>
  <si>
    <t>Достасани побарувања до 31 ден</t>
  </si>
  <si>
    <t>Дејности на екстратериторијални организации и тела</t>
  </si>
  <si>
    <t>Нето-наплати</t>
  </si>
  <si>
    <t>Извештај за категориите кредитни изложености според применетиот пондер на ризичност</t>
  </si>
  <si>
    <t>Побарувања од јавните институции</t>
  </si>
  <si>
    <t>Назив на избраната ИКР / АКИ</t>
  </si>
  <si>
    <t>Ниво на концентрацијата на ризикот поврзан со обезбедувањето</t>
  </si>
  <si>
    <t>Извештај за вкупниот износ на изложеноста којашто е покриена со инструменти за кредитна заштита и којашто не е покриена со инструменти за кредитна заштита</t>
  </si>
  <si>
    <t>Извештај со квалитативните информации за ризикот од другата договoрна страна</t>
  </si>
  <si>
    <t>Вкупен износ на капиталот потребен за покривање на ризикот од другата договорна страна</t>
  </si>
  <si>
    <t>Вкупен износ на изложеноста на ризикот од другата договорна страна со примена на методот на оригинална изложенст</t>
  </si>
  <si>
    <t>Вкупен износ на капиталот потребен за покривање на пазарните ризици (1+2+3)</t>
  </si>
  <si>
    <t>Извештај со квалитативните информации за оперативниот ризик</t>
  </si>
  <si>
    <t>Извештај со квалитативните информации за ризикот од промената на каматните стапки во портфолиото на банкарски активности</t>
  </si>
  <si>
    <t>Пристап којшто се користи за утврдување на промената на економската вредност</t>
  </si>
  <si>
    <t>Извештај со квалитативните информации за ликвидносниот ризик</t>
  </si>
  <si>
    <t>Извештај со квалитативните информации за стапката на покриеност со ликвидност</t>
  </si>
  <si>
    <r>
      <t>СТАПКА НА ПОКРИЕНОСТ</t>
    </r>
    <r>
      <rPr>
        <b/>
        <sz val="11"/>
        <color rgb="FF000000"/>
        <rFont val="Tahoma"/>
        <family val="2"/>
        <charset val="204"/>
      </rPr>
      <t xml:space="preserve"> СО ЛИКВИДНОСТ (%)</t>
    </r>
  </si>
  <si>
    <r>
      <t>Извештај за висината на стапката на покриеност</t>
    </r>
    <r>
      <rPr>
        <b/>
        <sz val="11"/>
        <color theme="1"/>
        <rFont val="Tahoma"/>
        <family val="2"/>
        <charset val="204"/>
      </rPr>
      <t xml:space="preserve"> со ликвидност</t>
    </r>
  </si>
  <si>
    <t>ДЕЛ 4. ВКУПНА ПРИСПОСОБЕНА ВРЕДНОСТ</t>
  </si>
  <si>
    <t>Тип на производот</t>
  </si>
  <si>
    <t>Извештај со квалитативните информации за стапката на задолженост</t>
  </si>
  <si>
    <t>Фактори коишто влијаат врз пресметката на стапката на задолженост</t>
  </si>
  <si>
    <t>Просечна стапка на задолженост</t>
  </si>
  <si>
    <t>Опис на финтек-активностите</t>
  </si>
  <si>
    <t>Извештај со квалитативните информации за пазарните ризици</t>
  </si>
  <si>
    <t>Дирекција за правни работи</t>
  </si>
  <si>
    <t xml:space="preserve"> </t>
  </si>
  <si>
    <t>ОЕ</t>
  </si>
  <si>
    <t>На сила</t>
  </si>
  <si>
    <t>Објава /  Одредба</t>
  </si>
  <si>
    <t>годишно / 34.3</t>
  </si>
  <si>
    <t xml:space="preserve">Согласно доставениот одговор од страна на ДПР овој извештај ќе се изработува од нивна страна во координација со Дирекцијата за финанси.управув.планирање и известување </t>
  </si>
  <si>
    <t>Годишно</t>
  </si>
  <si>
    <t>Извештај за основните елементи на политиката за објавување извештаи и податоци</t>
  </si>
  <si>
    <t xml:space="preserve">Извештај за основните податоци за банката </t>
  </si>
  <si>
    <t>Дали треба овој извештај?</t>
  </si>
  <si>
    <t>Квартално</t>
  </si>
  <si>
    <t>Полугодишно</t>
  </si>
  <si>
    <t>Извештај за износот и квалитетот на редовните и нефункционалните кредитни изложености</t>
  </si>
  <si>
    <t>Извештај за висината на стапката на покриеност со ликвидност</t>
  </si>
  <si>
    <t>Просечната актива со крај на година во однос со вкупната добивка за истиот период.</t>
  </si>
  <si>
    <t>Просечниот капитал со крај на година во однос со нето добивката за истиот период.</t>
  </si>
  <si>
    <r>
      <rPr>
        <b/>
        <sz val="11"/>
        <color theme="1"/>
        <rFont val="Tahoma"/>
        <family val="2"/>
        <charset val="204"/>
      </rPr>
      <t>1. Состав на Надзорниот одбор
Осман Арслан</t>
    </r>
    <r>
      <rPr>
        <sz val="11"/>
        <color theme="1"/>
        <rFont val="Tahoma"/>
        <family val="2"/>
        <charset val="204"/>
      </rPr>
      <t xml:space="preserve"> - Претседател на НО, заклучно до 11.03.2028 година                    
</t>
    </r>
    <r>
      <rPr>
        <b/>
        <sz val="11"/>
        <color theme="1"/>
        <rFont val="Tahoma"/>
        <family val="2"/>
        <charset val="204"/>
      </rPr>
      <t>Реџеп Сулејман Оздил</t>
    </r>
    <r>
      <rPr>
        <sz val="11"/>
        <color theme="1"/>
        <rFont val="Tahoma"/>
        <family val="2"/>
        <charset val="204"/>
      </rPr>
      <t xml:space="preserve"> - член на НО, заклучно до 11.03.2028 година                                                                                                                               
</t>
    </r>
    <r>
      <rPr>
        <b/>
        <sz val="11"/>
        <color theme="1"/>
        <rFont val="Tahoma"/>
        <family val="2"/>
        <charset val="204"/>
      </rPr>
      <t>Олџај Атлиоглу</t>
    </r>
    <r>
      <rPr>
        <sz val="11"/>
        <color theme="1"/>
        <rFont val="Tahoma"/>
        <family val="2"/>
        <charset val="204"/>
      </rPr>
      <t xml:space="preserve"> - член на НО  заклучно до 23.05.2026 година                             
</t>
    </r>
    <r>
      <rPr>
        <b/>
        <sz val="11"/>
        <color theme="1"/>
        <rFont val="Tahoma"/>
        <family val="2"/>
        <charset val="204"/>
      </rPr>
      <t>Мирач Таш</t>
    </r>
    <r>
      <rPr>
        <sz val="11"/>
        <color theme="1"/>
        <rFont val="Tahoma"/>
        <family val="2"/>
        <charset val="204"/>
      </rPr>
      <t xml:space="preserve"> - член на НО заклучно до 08.01.2029 година                                  
</t>
    </r>
    <r>
      <rPr>
        <b/>
        <sz val="11"/>
        <color theme="1"/>
        <rFont val="Tahoma"/>
        <family val="2"/>
        <charset val="204"/>
      </rPr>
      <t>Биљана Ангелова</t>
    </r>
    <r>
      <rPr>
        <sz val="11"/>
        <color theme="1"/>
        <rFont val="Tahoma"/>
        <family val="2"/>
        <charset val="204"/>
      </rPr>
      <t xml:space="preserve"> - независен член на НО 12.11.2028 година                          
</t>
    </r>
    <r>
      <rPr>
        <b/>
        <sz val="11"/>
        <color theme="1"/>
        <rFont val="Tahoma"/>
        <family val="2"/>
        <charset val="204"/>
      </rPr>
      <t xml:space="preserve">Сејдефа Џафче </t>
    </r>
    <r>
      <rPr>
        <sz val="11"/>
        <color theme="1"/>
        <rFont val="Tahoma"/>
        <family val="2"/>
        <charset val="204"/>
      </rPr>
      <t xml:space="preserve">- независен член на НО  11.03.2028 година                          
Мандатот на членовите на Надзорниот одбор трае четири години со право на повторен избор.             
</t>
    </r>
    <r>
      <rPr>
        <b/>
        <sz val="11"/>
        <color theme="1"/>
        <rFont val="Tahoma"/>
        <family val="2"/>
        <charset val="204"/>
      </rPr>
      <t xml:space="preserve">2. Надлежности на Надзорниот одбор
</t>
    </r>
    <r>
      <rPr>
        <sz val="11"/>
        <color theme="1"/>
        <rFont val="Tahoma"/>
        <family val="2"/>
        <charset val="204"/>
      </rPr>
      <t xml:space="preserve">Надзорниот одбор ја има крајната одговорност за содавање услови за добро работење и управување на/со банката и за нејзината стабилност. Надзорниот одбор врши надзор над работењето на Управниот одбор, ги одобрува политиките за вршење на финансиски активности и го надгледува нивното спроведување.
Надзорниот одбор е одговорен да обезбеди добро работење, управување, стабилност, ефикасност на Банката и за навремено и точно финансиско известување на НБРСМ преку следење на финансиското работење на Банката и начин на кој се извршува финансиското работење.
</t>
    </r>
    <r>
      <rPr>
        <b/>
        <sz val="11"/>
        <color theme="1"/>
        <rFont val="Tahoma"/>
        <family val="2"/>
        <charset val="204"/>
      </rPr>
      <t xml:space="preserve">
3. Функционирање на Надзорниот одбор</t>
    </r>
    <r>
      <rPr>
        <sz val="11"/>
        <color theme="1"/>
        <rFont val="Tahoma"/>
        <family val="2"/>
        <charset val="204"/>
      </rPr>
      <t xml:space="preserve">
Надзорниот одбор работи на седница и се состанува најмалку еднаш квартално. Седниците ги свикува и со нив претседава Претседателот на Надзорниот одбор. Членовите на Надзорниот одбор можат да учествуваат и одлучуваат на седница организирана со користење на конференциска, телефонска врска или со користење на друга аудио или визуелна комуникациска опрема, со тоа што сите лица кои учествуваат на така организираниот состанок да можат да слушаат, да се гледаат и да разговараат еден со друг. Надзорниот одбор може да одлучува и без одржување на седница, ако сите членови дадат согласност за одлуката која се донесува без одржување на состанок. 
Надзорниот одбор заседава, ако на седницата се присутни повеќе од половината од вкупниот број на членови, а полноважни одлуки донесува ако за одлуката гласало мнозинство од вкупниот број на членовите на Надзорниот одбор. Согласно Статутот на Банката во случај на изедначен број на гласови, гласот на Претседателот на Надзорниот Одбор е одлучувачки.
Одлуките на Надзорниот одбор се донесуваат со јавно гласање, доколку Надзорниот одбор не одлучи поинаку.
Во Кодексот за корпоративно управување на Халк Банка АД Скопје детално се наведени надлежностите и начинот на работа на Надзорниот одбор - https://halkbank.mk/content/pdf/2025/HB_Kodeks_MK.pdf</t>
    </r>
  </si>
  <si>
    <r>
      <rPr>
        <b/>
        <sz val="11"/>
        <color theme="1"/>
        <rFont val="Tahoma"/>
        <family val="2"/>
        <charset val="204"/>
      </rPr>
      <t>1. Состав на Управниот одбор
Фатих Шахбаз</t>
    </r>
    <r>
      <rPr>
        <sz val="11"/>
        <color theme="1"/>
        <rFont val="Tahoma"/>
        <family val="2"/>
        <charset val="204"/>
      </rPr>
      <t xml:space="preserve">, Главен Извршен Директор заклучно до 15.12.2026 година
</t>
    </r>
    <r>
      <rPr>
        <b/>
        <sz val="11"/>
        <color theme="1"/>
        <rFont val="Tahoma"/>
        <family val="2"/>
        <charset val="204"/>
      </rPr>
      <t>Беркан Имери</t>
    </r>
    <r>
      <rPr>
        <sz val="11"/>
        <color theme="1"/>
        <rFont val="Tahoma"/>
        <family val="2"/>
        <charset val="204"/>
      </rPr>
      <t xml:space="preserve">, Извршен Директор заклучно до 03.02.2028 година
</t>
    </r>
    <r>
      <rPr>
        <b/>
        <sz val="11"/>
        <color theme="1"/>
        <rFont val="Tahoma"/>
        <family val="2"/>
        <charset val="204"/>
      </rPr>
      <t>Александар Иљов</t>
    </r>
    <r>
      <rPr>
        <sz val="11"/>
        <color theme="1"/>
        <rFont val="Tahoma"/>
        <family val="2"/>
        <charset val="204"/>
      </rPr>
      <t xml:space="preserve">, Извршен Директор заклучно до 03.02.2028 година
</t>
    </r>
    <r>
      <rPr>
        <b/>
        <sz val="11"/>
        <color theme="1"/>
        <rFont val="Tahoma"/>
        <family val="2"/>
        <charset val="204"/>
      </rPr>
      <t>Мухаммед Хаџи-Пази</t>
    </r>
    <r>
      <rPr>
        <sz val="11"/>
        <color theme="1"/>
        <rFont val="Tahoma"/>
        <family val="2"/>
        <charset val="204"/>
      </rPr>
      <t xml:space="preserve">, Извршен Директор заклучно до 03.02.2028 година 
</t>
    </r>
    <r>
      <rPr>
        <b/>
        <sz val="11"/>
        <color theme="1"/>
        <rFont val="Tahoma"/>
        <family val="2"/>
        <charset val="204"/>
      </rPr>
      <t xml:space="preserve">2. Надлежности на Управниот одбор
</t>
    </r>
    <r>
      <rPr>
        <sz val="11"/>
        <color theme="1"/>
        <rFont val="Tahoma"/>
        <family val="2"/>
        <charset val="204"/>
      </rPr>
      <t>Управниот Одбор е орган кој ја претставува и застапува Банката и раководи со  нејзиното работење. Управниот одбор е одговорен за законитоста на работењето на Банката согласно член 94 од Законот за банки и за својата работа одговара на Надзорниот одбор. Управниот одбор го известува Надзорниот одбор за своето работење најмалку еднаш квартално.</t>
    </r>
    <r>
      <rPr>
        <b/>
        <sz val="11"/>
        <color theme="1"/>
        <rFont val="Tahoma"/>
        <family val="2"/>
        <charset val="204"/>
      </rPr>
      <t xml:space="preserve">
3. Функционирање на Управниот одбор</t>
    </r>
    <r>
      <rPr>
        <sz val="11"/>
        <color theme="1"/>
        <rFont val="Tahoma"/>
        <family val="2"/>
        <charset val="204"/>
      </rPr>
      <t xml:space="preserve">
Управниот Одбор на Банката работи и одлучува на седници. Управниот Одбор на Банката може да одржи седница и да донесува полноважни одлуки ако се присутни мнозинство од членовите на Управниот Одбор. Седниците на Управниот Одбор се одржуваат по потреба и по свикување од страна на Претседателот на Управниот одбор. Членовите на Управниот Одбор можат да учествуваат и одлучуваат  и на седница со користење и на конференциска, телефонска врска или користење на друга аудио или визуелна комуникациска опрема. Учеството на вака одржаните седници се смета за присуство и лично учество на членовите на Управниот Одбор, кои се вклучени преку конференциска телефонска врска или користење на друга аудио или  визуелна комуникациска опрема со тоа што сите лица кои учествуваат на така организираната седница да можат да се слушаат, да се гледаат и да разговараат еден со друг. Управниот Одбор може да одлучува и без одржување на седница така што сите членови на одборот даваат согласност за одлуката која се донесува без одржување на седница. Согласноста се смета за дадена со потпишување на Одлуката со своерачен потпис или со потпис испратен по факс или по електронски пат на предлогот на одлуката.               
Во Кодексот за корпоративно управување на Халк Банка АД Скопје детално се наведени надлежностите и начинот на работа на Управниот одбор - https://halkbank.mk/content/pdf/2025/HB_Kodeks_MK.pdf   </t>
    </r>
  </si>
  <si>
    <r>
      <rPr>
        <b/>
        <sz val="11"/>
        <color theme="1"/>
        <rFont val="Tahoma"/>
        <family val="2"/>
        <charset val="204"/>
      </rPr>
      <t xml:space="preserve">Осман Арслан </t>
    </r>
    <r>
      <rPr>
        <sz val="11"/>
        <color theme="1"/>
        <rFont val="Tahoma"/>
        <family val="2"/>
        <charset val="204"/>
      </rPr>
      <t>- Претседател на Надзорен Одбор на Халк Банка АД Белград и Халк Катилим Банкаси АШ Туркије</t>
    </r>
  </si>
  <si>
    <r>
      <rPr>
        <b/>
        <sz val="11"/>
        <color theme="1"/>
        <rFont val="Tahoma"/>
        <family val="2"/>
        <charset val="204"/>
      </rPr>
      <t>Реџеп Сулејман Оздил</t>
    </r>
    <r>
      <rPr>
        <sz val="11"/>
        <color theme="1"/>
        <rFont val="Tahoma"/>
        <family val="2"/>
        <charset val="204"/>
      </rPr>
      <t xml:space="preserve"> - не членува во органи на управување и надзор на небанкарски финансиски институции или нефинансиски институции, во органи на непрофитни организации и во органи на трговски друштва коишто ѝ припаѓаат на иста банкарска група или на банкарска група во странство</t>
    </r>
  </si>
  <si>
    <r>
      <rPr>
        <b/>
        <sz val="11"/>
        <color theme="1"/>
        <rFont val="Tahoma"/>
        <family val="2"/>
        <charset val="204"/>
      </rPr>
      <t>Олџај Атлиоглу</t>
    </r>
    <r>
      <rPr>
        <sz val="11"/>
        <color theme="1"/>
        <rFont val="Tahoma"/>
        <family val="2"/>
        <charset val="204"/>
      </rPr>
      <t xml:space="preserve"> - член на Надзорен Одбор во Yıldız Tekno GSYO А.Ш и член на Надзорниот одбор на Халк Катилим Банкаси АШ Туркије</t>
    </r>
  </si>
  <si>
    <r>
      <rPr>
        <b/>
        <sz val="11"/>
        <color theme="1"/>
        <rFont val="Tahoma"/>
        <family val="2"/>
        <charset val="204"/>
      </rPr>
      <t xml:space="preserve">Мирач Таш - </t>
    </r>
    <r>
      <rPr>
        <sz val="11"/>
        <color theme="1"/>
        <rFont val="Tahoma"/>
        <family val="2"/>
        <charset val="204"/>
      </rPr>
      <t>не членува во органи на управување и надзор на небанкарски финансиски институции или нефинансиски институции, во органи на непрофитни организации и во органи на трговски друштва коишто ѝ припаѓаат на иста банкарска група или на банкарска група во странство</t>
    </r>
  </si>
  <si>
    <r>
      <rPr>
        <b/>
        <sz val="11"/>
        <color theme="1"/>
        <rFont val="Tahoma"/>
        <family val="2"/>
        <charset val="204"/>
      </rPr>
      <t xml:space="preserve">Билјана Ангелова </t>
    </r>
    <r>
      <rPr>
        <sz val="11"/>
        <color theme="1"/>
        <rFont val="Tahoma"/>
        <family val="2"/>
        <charset val="204"/>
      </rPr>
      <t>- е назначена на позиција Ректор на Универзитетот Св.Кирил и Методиј, Скопје и е овластено лице во Фондацијата Атанас Близнакоф при Универзитетот Св. Кирил и Методиј Скопје, Фондацијата Петар Стаматоф при Универзитетот Св. Кирил и Методиј Скопје и Фондација Константин Стојанов при Универзитетот Св. Кирил и Методиј Скопје</t>
    </r>
  </si>
  <si>
    <r>
      <rPr>
        <b/>
        <sz val="11"/>
        <color theme="1"/>
        <rFont val="Tahoma"/>
        <family val="2"/>
        <charset val="204"/>
      </rPr>
      <t>Сејдефа Џафче -</t>
    </r>
    <r>
      <rPr>
        <sz val="11"/>
        <color theme="1"/>
        <rFont val="Tahoma"/>
        <family val="2"/>
        <charset val="204"/>
      </rPr>
      <t xml:space="preserve"> не членува во органи на управување и надзор на небанкарски финансиски институции или нефинансиски институции, во органи на непрофитни организации и во органи на трговски друштва коишто ѝ припаѓаат на иста банкарска група или на банкарска група во странство</t>
    </r>
  </si>
  <si>
    <t>Членовите на Управниот одбор не членуваат во органи на управување и надзор на небанкарски финансиски институции или нефинансиски институции, во органи на непрофитни организации и во органи на трговски друштва коишто ѝ припаѓаат на иста банкарска група или на банкарска група во странство</t>
  </si>
  <si>
    <r>
      <t xml:space="preserve">Политика за начинот на избор, следење на работењето и на разрешувањето на членовите на Надзорниот одбор
</t>
    </r>
    <r>
      <rPr>
        <sz val="11"/>
        <color theme="1"/>
        <rFont val="Tahoma"/>
        <family val="2"/>
        <charset val="204"/>
      </rPr>
      <t xml:space="preserve">Согласно член 89 став 3 точка 12 од Законот за Банки и точка 7 алинеја 5 од Одлуката за правила за добро корпоративно управување во Банка, Политиката за начинот на избор, следење на работењето и на разрешувањето на членовите на Надзорниот одбор е донесен од страна на Надзорниот одбор на седницата одржана на 20.09.2018 година со број 02-22435/18. Политиката ги опфаќа правилата за начинот на избор на членови на Надзорниот одбор, критериумите за избор на член на Надзорен одбор, следење на нивното работење, оценувањето, обучување,, начинот и динамиката за замена на членот на Надзорниот одбор и Управниот одбор, како и нивното разрешување од функцијата член на Надзорен одбор. Цел на Политиката е воспоставување на правила, принципи, одговорности и дефинирање на критериумите за начинот на избор, следење на работењето, оценувањето и на разрешувањето на членовите на Надзорниот одбор со цел обезбедување на добро работење, управување, стабилност, ефикасност на Банката и за навремено и точно финансиско известување на Народна Банка на Р.С Македонија преку следење на финансиското работење на Банката и начинот на кој се извршува финансиското известување. 
</t>
    </r>
  </si>
  <si>
    <r>
      <t xml:space="preserve">Политика за начинот на избор, следење на работењето и на разрешувањето на членовите на Управниот одбор                                                                  </t>
    </r>
    <r>
      <rPr>
        <sz val="11"/>
        <color theme="1"/>
        <rFont val="Tahoma"/>
        <family val="2"/>
        <charset val="204"/>
      </rPr>
      <t>Согласно член 89 став 3 точка 12 од Законот за Банки и точка 7 алинеја 5 од Одлуката за правила за добро корпоративно управување во банка, Политиката за начинот на избор, следење на работењето и на разрешувањето на членовите на Управниот одбор е донесен од страна на Надзорниот одбор на седницата одржана на 20.09.2018 година со број 02-22435/20.
Политиката ги опфаќа правилата за начинот на избор на членови на Управниот одбор, следење на нивното работење, оценувањето како и нивното разрешување од функцијата член на Управен одбор.
Цел на оваа Политика е воспоставување на правила, принципи, одговорности и дефинирање на критериумите за начинот на избор, следење на работењето, оценувањето и на разрешувањето на членовите на Управниот одбор со цел управување на Банката согласно законските одредби и правилата за добро корпоративно управување.</t>
    </r>
  </si>
  <si>
    <r>
      <t xml:space="preserve">Политика за начинот на избор, следење на работењето и на разрешувањето на членовите на Одборот за ревизија
</t>
    </r>
    <r>
      <rPr>
        <sz val="11"/>
        <color theme="1"/>
        <rFont val="Tahoma"/>
        <family val="2"/>
        <charset val="204"/>
      </rPr>
      <t>Согласно член 89 став 3 точка 12 од Законот за Банки и точка 7 алинеја 5 од Одлуката за правила за добро корпоративно управување во банка, Политиката за начинот на избор, следење на работењето и на разрешувањето на членовите на Одборот за ревизија е усвоена од страна на Надзорниот одбор на седницата одржана на 20.09.2018 година со број 02-22435/19 . Политиката ги опфаќа правилата за начинот на избор на членовите на Одборот за ревизија, критериумите за избор на член на Одборот за ревизија, следење на нивното работење, оценување, обучување како и нивното разрешување од функцијата член на Одбор за ревизија. Цел на оваа Политика е воспоставување на правила, принципи, одговорности и дефинирање на критериумите за начинот на избор, следење на работењето, оценувањето и на разрешувањето на членовите на Одборот за ревизија со цел правилно и квалитетно извршување на законски поставените обврски и обезбедување на добро работење, управување и стабилност на Банката, преку донесување на квалитетни сметководствени политики,  разгледување на извештаи на одборот за управување со ризици и објавените финансиски информации за работењето на банката,  следење на усогласеноста на работењето на банката со прописите, оцена на системите на внатрешна контрола, работата на друштвото за ревизија и ефикасноста  на Дирекцијата за  внатрешна ревизија.</t>
    </r>
  </si>
  <si>
    <t>Согласно Политиката за начинот на избор, следење на работењето и на разрешувањето на членовите на Надзорниот одбор, во делот на “начин и динамика за замена на членот на Надзорниот одбор и Управниот одбор„ се предвидува дека во случај на престанување на мандатот, привремена спреченост за работа, давање оставка или друго неочекувано отсуство на членот на Надзорен одбор, на правата или најдоцна втората редовна седница, Надзорниот одбор ќе го разгледа прашањето и ќе донесе заклучок во однос на именување на нов член на Надзорен одбор како и предлог за свикување на собрание на акционери. Заклучокот и барањето за свикување на седница на собрание на акционери се доставува до Дирекцијата за координација нa содружништва на Халк Банкаси АШ и до мнозинскиот акционер за понатамошно постапување.</t>
  </si>
  <si>
    <t>Согласно Политиката за начинот на избор, следење на работењето и на разрешувањето на членовите на Управниот одбор, во делот на “начин и динамика за замена на членот на Надзорниот одбор и Управниот одбор„ се предвидува дека во  случај на престанување на мандатот, привремена спреченост за работа, давање оставка или друго неочекувано отсуство на членот на Управен одбор, на правата или најдоцна втората редовна седница, Надзорниот одбор ќе го разгледа прашањето и ќе превземе соодветни мерки за именување на нов член на Управниот одбор.</t>
  </si>
  <si>
    <t xml:space="preserve">https://halkbank.mk/content/pdf/2025/HB_Kodeks_MK.pdf </t>
  </si>
  <si>
    <t>Халк Банка АД Скопје</t>
  </si>
  <si>
    <t xml:space="preserve">Ул.Св.Кирил и Методиј бр.54 Скопје - Центар </t>
  </si>
  <si>
    <t>1) прибирање на депозити и други повратни извори на средства;
2) кредитирање во земјата, вклучувајќи и факторинг и финансирање на комерцијални трансакции;
3) кредитирање во странство, вклучувајќи и факторинг и финансирање на комерцијални трансакции;
4) издавање и администрирање на платежни средства (платежни картички, чекови, патнички чекови, меници);
5) издавање на електронски пари, согласно со законот со кој се уредуваат платежните услуги и платните системи;
6) финансиски лизинг;
7) менувачки работи;
8) давање платежни услуги, во согласност со законот со кој се уредуваат платежните услуги и платните системи, вклучувајќи и купопродажба на девиз;
9) издавање на платежни гаранции, авали и други форми на обезбедување;
10) изнајмување сефови, остава и депо;
11) тргување со инструменти на пазарот на пари;
12) тргување со девизни средства, што вклучува и тргување со благородни метали;
13) тргување со хартии од вредност;
14) тргување со финансиски деривати;
15) управување со средства и портфолио на хартии од вредност за клиенти и/или инвестициско советување на клиенти;
16) давање на услуги на чување на имот на инвестициски и пензиски фондови;
17) купопродажба, гарантирање или пласман на емисија на хартии од вредност;
18) чување на хартии од вредност за клиенти;
19) советување на правни лица во врска со структурата на капиталот, деловната
стратегија или други поврзани прашања или давање услуги поврзани со спојување или припојување на правни лица;
20) продажба на полиси за осигурување;
21) посредување во склучување договори за кредити и заеми;
22) обработка и анализа на информации за кредитна способност на правни лица;
23) економско-финансиски консалтинг;
24) застапување во осигурување и
25) други финансиски активности утврдени со закон што може да ги врши банка.</t>
  </si>
  <si>
    <r>
      <t xml:space="preserve">1) прибирање на депозити и други повратни извори на средства;
2) кредитирање во земјата, вклучувајќи и факторинг и финансирање на комерцијални трансакции;
3) кредитирање во странство, вклучувајќи и факторинг и финансирање на комерцијални трансакции;
4) издавање и администрирање на платежни средства (платежни картички, чекови, патнички чекови, меници);
</t>
    </r>
    <r>
      <rPr>
        <sz val="10"/>
        <color rgb="FFFF0000"/>
        <rFont val="Tahoma"/>
        <family val="2"/>
        <charset val="204"/>
      </rPr>
      <t xml:space="preserve">5) издавање на електронски пари, согласно со законот со кој се уредуваат платежните услуги и платните системи;
6) финансиски лизинг;
</t>
    </r>
    <r>
      <rPr>
        <sz val="10"/>
        <rFont val="Tahoma"/>
        <family val="2"/>
        <charset val="204"/>
      </rPr>
      <t xml:space="preserve">7) менувачки работи;
8) давање платежни услуги, во согласност со законот со кој се уредуваат платежните услуги и платните системи, вклучувајќи и купопродажба на девизи;
9) издавање на платежни гаранции, авали и други форми на обезбедување;
10) изнајмување сефови, остава и депо;
11) тргување со инструменти на пазарот на пари;
12) тргување со девизни средства, што вклучува и тргување со благородни метали;
13) тргување со хартии од вредност;
14) тргување со финансиски деривати;
15) управување со средства и портфолио на хартии од вредност за клиенти и/или инвестициско советување на клиенти;
</t>
    </r>
    <r>
      <rPr>
        <sz val="10"/>
        <color rgb="FFFF0000"/>
        <rFont val="Tahoma"/>
        <family val="2"/>
        <charset val="204"/>
      </rPr>
      <t>16) давање на услуги на чување на имот на инвестициски и пензиски фондови</t>
    </r>
    <r>
      <rPr>
        <sz val="10"/>
        <rFont val="Tahoma"/>
        <family val="2"/>
        <charset val="204"/>
      </rPr>
      <t>;
17) купопродажба, гарантирање или пласман на емисија на хартии од вредност;
18) чување на хартии од вредност за клиенти;
19) советување на правни лица во врска со структурата на капиталот, деловната стратегија или други поврзани прашања или давање услуги поврзани со спојување или припојување на правни лица;
20) продажба на полиси за осигурување;
21) посредување во склучување договори за кредити и заеми;
22) обработка и анализа на информации за кредитна способност на правни лица;
23) економско-финансиски консалтинг;
24) застапување во осигурување и
25) други финансиски активности утврдени со закон што може да ги врши банка.</t>
    </r>
  </si>
  <si>
    <t>TURKIYE HALK BANKASI A.S. 
ISTANBUL / Туркије Халк Банкасо А.Ш. Истанбул</t>
  </si>
  <si>
    <t>Finanskent Mahallesi, Finans Caddesi, No42/1 34760
Ümraniye/İstanbul, Türkiye / Финанскент Махаллеси, Финанс Џаддеси Бр.42/1 34760, Умраније/Истанбул, Туркије</t>
  </si>
  <si>
    <t>Банкарски активности</t>
  </si>
  <si>
    <t>4.4*</t>
  </si>
  <si>
    <t>4.5*</t>
  </si>
  <si>
    <t>4.6*</t>
  </si>
  <si>
    <t>4.7*</t>
  </si>
  <si>
    <t>4.8*</t>
  </si>
  <si>
    <t>4.9*</t>
  </si>
  <si>
    <t>4.10*</t>
  </si>
  <si>
    <t>4.11*</t>
  </si>
  <si>
    <t>4.12*</t>
  </si>
  <si>
    <t>4.13*</t>
  </si>
  <si>
    <t>4.14*</t>
  </si>
  <si>
    <t>HALK YATIRIM MENKUL DEĞERLER A.Ş. 
ХАЛК ЈАТИРИМ МЕНКУЛ ДЕГЕРЛЕР А.Ш. - ХАЛК ИНЕСТИРАЊЕ НА ХАРТИИ ОД ВРЕДНОСТ А.Д.</t>
  </si>
  <si>
    <t>Барбарос Мах. Мор Сумбул Ск. WBC Деловен Центар, Блок бр. 9, бр. 21 ,  34746, Аташехир, Истанбул, Р. Турција</t>
  </si>
  <si>
    <t>Хартии од вредност</t>
  </si>
  <si>
    <t>HALK GAYRİMENKUL YATIRIM ORTAKLIĞI A.Ş
ХАЛК ГАЈРИМЕНКУЛ ЈАТИРИМ ОРТАКЛИГИ А.Ш. - ХАЛК ИНВЕСТИЦИСКИ ФОНД ЗА НЕДВИЖНОСТИ А.Д.</t>
  </si>
  <si>
    <t>WBC Деловен Центар, Барбарос, Бегонја Ск. Бр:2H, 34746 Аташехир, Истанбул, Р. Турција</t>
  </si>
  <si>
    <t>Инвестициски фонд за недвижности</t>
  </si>
  <si>
    <t>HALK FİNANSAL KİRALAMA A.Ş.
ХАЛК ФИНАНСАЛ КИРАЛАМА А.Ш. - ХАЛК ФИНАНСИСКИ ЛИЗИНГ А.Д.</t>
  </si>
  <si>
    <t>Бујукдере Џад. Бр: 78 Акабе Деловен центар Кат: 8 Д:23-24 Меџидијекој, Истанбул, Турција</t>
  </si>
  <si>
    <t>Лизинг</t>
  </si>
  <si>
    <t>HALK FAKTORİNG A.Ş.
ХАЛК ФАКТОРИНГ А.Ш. - ХАЛК ФАКТОРИНГ А.Д.</t>
  </si>
  <si>
    <t>Парк Плаза, Решитпаша, Ески Бујукдере Џд. Бр:14 Кат :13, 34485 Саријер, Истанбул, Турција</t>
  </si>
  <si>
    <t>Факторинг</t>
  </si>
  <si>
    <t>HALK KATILIM BANKASI A.Ş.
ХАЛК КАТИЛИМ БАНКАСИ А.Ш. - ХАЛК ИСЛАМСКА БАНКА А.Д.</t>
  </si>
  <si>
    <t>Истанбул</t>
  </si>
  <si>
    <t>Исламско банкарство</t>
  </si>
  <si>
    <t>HALK VARLIK KİRALAMA A.Ş.
ХАЛК ВАРЛИК КИРАЛАМА А.Ш. - ХАЛК ЛИЗИНГ НА СРЕДСТВА А.Д.</t>
  </si>
  <si>
    <t>Барбарос, Шеббој Ск. No:4/1, 34746 Аташехир, Истанбул, Р. Турција</t>
  </si>
  <si>
    <t>Исламски обврзници</t>
  </si>
  <si>
    <t>HALK ELEKTRONİK PARA VE ÖDEME HİZMETLERİ A.Ş.
ХАЛК ЕЛЕКТРОНИК ПАРА ВЕ ОДЕМЕ ХИЗМЕТЛЕРИ А.Ш. - ХАЛК ЕЛЕКТРОНСКИ ПАРИ И ПЛАТЕЖНИ УСЛУГИ А.Д.</t>
  </si>
  <si>
    <t>Барбарос Мах. Мор Сумбул Ск. WBC Деловен Центар, Блок бр. 9, бр. 9, 34746 Аташехир, Истанбул, Р. Турција</t>
  </si>
  <si>
    <t>Платежни услуги и електронски пари</t>
  </si>
  <si>
    <t>HALK ELEKTRİK ÜRETİM A.Ş.
ХАЛК ЕЛЕКТРИК УРЕТИМИ А.Ш.</t>
  </si>
  <si>
    <t>Finanskent Mah. Finans Cad. No: 42/1, İstanbul Finans Merkezi 34760, Ümraniye İSTANBUL</t>
  </si>
  <si>
    <t>Electricity generation</t>
  </si>
  <si>
    <t>HALK BANKA A.D., SKOPJE
ХАЛК БАНКА А.Д. СКОПЈЕ</t>
  </si>
  <si>
    <t>Скопје, Северна Македонија</t>
  </si>
  <si>
    <t>Банкарство</t>
  </si>
  <si>
    <t>ХАЛКБАНК А.Д. БЕЛГРАД</t>
  </si>
  <si>
    <t>Булевар Милутина Миланковича 9e
11070 Белград, Србија</t>
  </si>
  <si>
    <t>BİLEŞİM FİNANSAL TEKNOLOJİLER VE ÖDEME SİSTEMLERİ A.Ş.
БИЛЕШИМ ФИНАНСАЛ ТЕКНОЛОЖИЛЕР ВЕ ОДЕМЕ СИСТЕМЛЕРИ А.Ш. - ФИНАНСИСКИ ИНФОРМАТИЧКИ СИСТЕМИ И ПЛАТЕЖНИ СИСТЕМИ А.Д.</t>
  </si>
  <si>
    <t>Јенишехир, Џаглајан Ск. Бр.16/A, 34779 Аташехир, Истанбул, Турција</t>
  </si>
  <si>
    <t>Платежни системи</t>
  </si>
  <si>
    <t>YILDIZ TEKNO GİRİŞİM SERMAYESİ YATIRIM ORTAKLIĞI A.Ş.
ЈИЛДИЗ ТЕКНО ГИРИШИМ СЕРМАЈЕСИ ЈАТИРИМ ОРТАКЛИГИ А.Ш. - ЈИЛДИЗ ТЕКНО ПАРТНЕРСТВО ЗА ВЛОЖУВАЊЕ НА КАПИТАЛ А.Д.</t>
  </si>
  <si>
    <t>ЈТУ Јилдиз Текнопарт, ЈТУ Јилдиз Текник Университеси Давутпаша Кампусу Текноложи Гелиштирме Болгеси 34220, Есенлер, Истанбул, Турција</t>
  </si>
  <si>
    <t>Партнерсртво во вложување на капитал</t>
  </si>
  <si>
    <t>KOBİ GİRİŞİM SERMAYESİ  YATIRIM ORTAKLIĞI A.Ş.
КОБИ ГИРИШИМ СЕРМАЈЕСИ ЈАТИРИМ ОРТАКЛИГИ А.Д. - ДРУШТВО ЗА ИНВЕСТИРАЊЕВО КАПИТАЛ НА ПРЕТПРИЕМНИШТВО ЗА МСП А.Ш.</t>
  </si>
  <si>
    <t xml:space="preserve">Согутозу, Думлупинар Булв. Ескишехир Јолу 9.км Ц Блок Бр. 252, 06510, Чанкаја, Анкара, Турција </t>
  </si>
  <si>
    <t>DHB BANK (NEDERLAND) N.V
ДХБ БАНК (ХОЛАНДИЈА) Н.В.</t>
  </si>
  <si>
    <t>Rotterdam/ Netherlands. </t>
  </si>
  <si>
    <t>Ротердам, Холандија</t>
  </si>
  <si>
    <t xml:space="preserve">https://www.halkbank.com.tr/en/about-halkbank/who-we-are/subsidiaries  </t>
  </si>
  <si>
    <t>Халк Банка АД Скопје не поседува акции односно удели или право на глас во членките на банкарската група во странство</t>
  </si>
  <si>
    <t>HALK YATIRIM MENKUL DEĞERLER A.Ş.</t>
  </si>
  <si>
    <t>HALK GAYRİMENKUL YATIRIM ORTAKLIĞI A.Ş**</t>
  </si>
  <si>
    <t>HALK FİNANSAL KİRALAMA A.Ş.</t>
  </si>
  <si>
    <t>HALK FAKTORİNG A.Ş.</t>
  </si>
  <si>
    <t>HALK KATILIM BANKASI A.Ş.</t>
  </si>
  <si>
    <t>HALK VARLIK KİRALAMA A.Ş.</t>
  </si>
  <si>
    <t>HALK ELEKTRONİK PARA VE ÖDEME HİZMETLERİ A.Ş.</t>
  </si>
  <si>
    <t>HALK ELEKTRİK ÜRETİM A.Ş.</t>
  </si>
  <si>
    <t>HALK BANKA A.D., SKOPJE</t>
  </si>
  <si>
    <t>HALKBANK A.D. BEOGRAD</t>
  </si>
  <si>
    <t>BİLEŞİM FİNANSAL TEKNOLOJİLER VE ÖDEME SİSTEMLERİ A.Ş.</t>
  </si>
  <si>
    <t>YILDIZ TEKNO GİRİŞİM SERMAYESİ YATIRIM ORTAKLIĞI A.Ş.</t>
  </si>
  <si>
    <t>KOBİ GİRİŞİM SERMAYESİ  YATIRIM ORTAKLIĞI A.Ş.</t>
  </si>
  <si>
    <t>DHB BANK (NEDERLAND) N.V</t>
  </si>
  <si>
    <t>TÜRKİYE HALK BANKASI A.Ş. 
ТУРКИЈЕ ХАЛК БАНКАСИ А.Ш.</t>
  </si>
  <si>
    <t>Finanskent Mahallesi, Finans Caddesi, No42/1 34760
Ümraniye/İstanbul
Финанскент Махаллеси, Финанс Џаддеси Бр.42/1 34760, Умраније/Истанбул, Туркије</t>
  </si>
  <si>
    <t>акционерско друштво</t>
  </si>
  <si>
    <t xml:space="preserve">Банкарски Активности </t>
  </si>
  <si>
    <t>нема</t>
  </si>
  <si>
    <t>Нефункционалната кредитна изложеност НПЛ изложеност се подразбира :
1.ненаплатената кредитна изложеност согласно надминување на прагот на значајност на ниво на клиент;
2. изложеноста кај која е утврдено дека постојат објективни докази дека настанало оштетување, во согласност со регулативата на Народната банка на Република  Северна Македонија за методологијата за евидентирање и вреднување на  сметководствените ставки и за подготовка на финансиските извештаи;
3. кредитната изложеност класифицирана во категориите на ризик „Г“ или „Д“;
4. кредитната изложеност којашто ги исполнува условите за нефункционална реструктурирана кредитна изложеност
5. вонбилансна позиција за која  постои веројатност дека ќе биде активирана или искористена при што билансната 
изложеност којашто ќе настане со нејзиното активирање или искористување ќе ги исполни условите за нефункционална Банката има имплементирано решение за пренос на нефункциналните кредитни изложености на ниво на клиент.
1.Ненаплатена кредитна изложеност е кредитна изложеност на банката кон клиент којшто исполнува кој било од следниве услови:
- износот на достасаните побарувања кон клиентот по која било основа (главница,  камата, други некаматни побарувања) не е наплатен подолго од 90 последователни дена сметано од денот кога достасаниот износ го надминал прагот на значајност односно на релативната и апсолутната компонента , односно :
1.1„апсолутна компонента“  е еднаква на:
- 6.000 денари, или соодветен износ на противвредност во друга валута, за клиентите физички лица,
- 30.000 денари, или соодветен износ на противвредност во друга валута, за клиентите правни лица (вклучувајќи ги и малите друштва).
1.2.релативната компонента е соодносот помеѓу вкупниот износ на сите достасани побарувања и вкупниот износ на сите билансни изложености на банката кон клиентот во бруто-износ, односно без да се земе предвид 
износот на исправката на вредноста и акумулираната амортизација и истата е еднаква на 1%. 
- утврдено е дека клиентот нема да може да ги намири своите обврски кон банката во целост, без да се преземат активности за наплата на изложеноста преку  активирање на обезбедувањето , односно утврдени се критериуми за неможност за  наплата. 
Како критериуми за неможеност за наплата се дефинирани следние критериуми: 
-продажба на кредитна изложеност на клиентот со значителна загуба;
- реструктурирање на кредитната изложеност со значителна промена на  договорните услови како резултат на што доаѓа до значително намалување на обврските на клиентот врз основа на главница, камата или надоместоци;
- поднесен е предлог за отворање стечајна или друга слична постапка над клиентот, во согласност со закон;
- над клиентот е отворена стечајна или друга слична постапка, во согласност со закон;
- банката го активирала обезбедувањето.
- блокирана сметка на клиентот
- клиентот има НПЛ изложеност во кредитенр регистар 
- Загуба од работењето на клиентот правно лице со официјални годишни сметки 
-негативен капитал на правното лице врз основа на годишна сметка
-одземена дозвола/лиценца за работа од страна на надлежен орган 
-починат клиент . 
Банката ги дефинирала и дополнителните показатели за неможност за плаќање и  тоа:
- намалување наприходите на клиентот или нивната редовност поради што клиентот нема да биде во можност да ги сервисира своите обврски во согласност со договорените услови. 
- почесто реструктурирање на иста кредитна изложеност или а повеќе изложености кон еден клиент
-значително е зголемено нивото на задолженост на клиентот или се оќекува дека ќе се зголеми негвата задолженост.</t>
  </si>
  <si>
    <t>Реструктурирање на кредитна изложеност подразбира менување на договорните услови на постоечка кредитна изложеност или одобрување нова кредитна изложеност за затворање постоечка кредитна изложеност на клиент, којшто има финансиски тешкотии за намирување на своите обврски, при што менувањето, односно одобрувањето нова кредитна изложеност не би било извршено доколку клиентот може или би можел да ги почитува условите од договорот за постоечката кредитна изложеност,додека реструктурирана кредитна изложеност  e кредитната изложеност  предмет на реструктурирање.
Реструктурирање кредитна изложеност со значителна промена на договорните услови e  менување на договорните услови на постоечка кредитна изложеност кон клиент којшто се соочува или ќе се соочи со сериозни финансиски тешкотии, поради што се врши значително намалување на неговите обврски  кон банката, имајќи ги предвид одредбите кои се однесуваат на делот рестрктуирање со значителна промена на договорните услови. 
При донесувањето на одлуката за реструктурирање на кредитната изложеност банката треба да ја има предвид оцената на одржливоста на реструктрурирањето во согласност со одредбите од процедурата. 
Банката е должна при менувањето на договорните услови на кредитната изложеност да изработи анализа и да утврди дали клиентот има или нема влошена финансиска состојба и дали може или би можел да ги почитува постоечките договорни услови и без нивно менување. Доколку врз основа на изработената анализа, се утврди дека клиентот нема влошена финансиска состојба, но тој има други показатели кои укажуваат на неможност за плаќање на сите или на дел од обврските кон банката, се смета дека има сигнал за влошена финансиска состојба на клиентот.
 Како дел од анализата на банката за реструктурирање на кредитна изложеност е и оцена на одржливоста на реструктурирањето на кредитните изложености, при што го има предвид следново: 
- причините поради кои е утврдена влошена финансиска состојба на клиентот или е утврдена неможност да ги намирува обврските по постоечките договорни услови, а доколку е применливо и на лицата поврзани со клиентот; 
- способноста на клиентот да ги почитува новите договорни услови, вклучително и нивото на задолженост на клиентот / проектот, односно можноста банката во целост да ја наплати кредитната изложеност; 
- податоци за претходни реструктурирања на кредитните изложености кон клиентот; 
- проекција на паричните текови за периодот којшто би бил опфатен со реструктурирањето; 
- податоци за планот за реорганизација на клиентот, доколку клиентот е предмет на таков план. ( кај правни лица).
Банката во рамки на изработената анализа треба да го има предвид влијанието на: 
1. лицата коишто заедно со клиентот формираат група на поврзани лица; 
2. состојбите на пазарот, доколку тие укажуваат на значителни промени коишто можат негативно да влијаат врз можноста на клиентот за намирување на обврските кон банката.
Како реструктурирање на кредитната изложеност се сметаат следниве случаи: 
- новите договорни услови се значително поповолни во однос на постоечките договорни услови, при што врз основа на изработената анализа е утврдена влошена финансиска состојба или неможност да се намируваат обврските по постоечките договорни услови;
-новите договорни услови се значително поповолни во однос на договорните услови коишто банката во тој момент им ги нуди на другите клиенти со сличен профил на ризичност, при што врз основа на изработената анализата е утврдена влошена финансиска состојба или неможност да се намируваат обврските по постоечките договорни услови; 
- кредитната изложеност кај која се менуваат договорните услови или се одобрува нова кредитна изложеност има третман на нефункционална кредитна изложеност; 
- кредитната изложеност која би имала третман на нефункционална кредитна изложеност доколку не било извршено менувањето на договорните услови или одобрувањето нова кредитна изложеност, при што врз основа на анализата е утврдена влошена финансиска состојба или неможност да се намируваат обврските по постоечките договорни услови; 
- новите договорни услови вклучуваат целосно или делумно намалување на кредитната изложеност преку отпис; 
- на датумот на одобрување на кредитната изложеност или во период од 31 ден пред одобрувањето на кредитната изложеност, клиентот плаќа други обврски кај банката по главница или камата на друга кредитна изложеност, којашто има третман на нефункционална кредитна изложеност, а банката нема документиран доказ дека одобрениот кредит нема да се користи за отплата кон банката; 
- на датумот на одобрување на кредитната изложеност или во период од 31 ден пред одобрувањето на кредитната изложеност, клиентот плаќа други обврски кај банката по главница или камата на друга кредитна изложеност, којашто би имала третман на нефункционална кредитна изложеност доколку не биле извршени тие плаќања, а банката нема документиран доказ дека одобрениот кредит нема да се користи за отплата кон банката, при што врз основа на анализата е утврдена влошена финансиска состојба или неможност да се намируваат обврските по постоечките договорни услови; 
- новите договорни услови вклучуваат намалување на кредитната изложеност преку активирање на обезбедувањето. 
Следниве дополнителни показатели може да укажуваат на реструктурирање на кредитната изложеност: 
- најмалку еднаш во последните три месеци пред менувањето на договорните услови, клиентот доцнел подолго од 61 ден во намирувањето на обврските врз основа на таа кредитна изложеност, или би доцнел подолго од 61 ден, доколку не било извршено менувањето на договорните услови; 
- на датумот на одобрување на кредитната изложеност, или во период од 31 ден пред одобрувањето на кредитната изложеност, клиентот плаќа други обврски кај банката по главница или камата на друга кредитна изложеност, врз основа на кои клиентот доцнел подолго од 31 ден, најмалку еднаш во последните три месеци пред одобрувањето на новата кредитна изложеност, а банката нема документиран доказ дека одобрениот кредит нема да се користи за отплата кон банката. 
Банката може да врши капитализација на каматата само доколку таа е дел од реструктурирањето на кредитната изложеност. Капитализација на камата претставува припишување или конверзија на побарување врз основа на камата на/во побарување врз основа на главница. 
Реструктуираната кредитна изложеност би имала третман на нефункционална реструктурирана кредитна изложеност доколку се исполнети најмалку следниве услови:
1. Кредитната изложеност којашто на датумот на реструктурирање имала третман на нефункционална кредитна изложеност или би станала нефункционална кредитна изложеност доколку не било извршено реструктурирањето; 
2. . Реструктурираната кредитна изложеност кај која за време на пробниот период: 
- банката изврши реструктурирање на кредитната изложеност со значителна промена на договорните услови, 
- е исполнет кој било од показателите за неможност за наплата ; 
- клиентот доцни повеќе од 60 дена врз основа на реструктурираната кредитна изложеност. 
3. Кредитната изложеност на која се врши реструктурирање со значителна промена на договорните услови, вклучително и реструктурирање коешто исполнува некој од другите показатели за неможност за наплата .
Кредитната изложеност е реструктурирана кредитна изложеност со значителна промена на договорните услови доколку износот на обврските на клиентот по извршеното реструктурирање на таа кредитна изложеност се значително пониски од износот на неговите обврски пред да се изврши реструктурирањето. 
Банката утврдува дали е извршено значително намалување на обврските на клиентот со примена на следнава формула: 
Намалување на обврските = (НСВ0 – НСВ1)/ НСВ0*100, при што: 
НСВ0 ‒ сегашната вредност на очекуваните парични текови во согласност со постоечките договорни услови, дисконтирани со ефективната каматна стапка определена во согласност со регулативата на Народната банка за методологијата за евидентирање и вреднување на сметководствените ставки и за подготовка на финансиските извештаи,
НСВ1 ‒ сегашната вредност на очекуваните парични текови во согласност со новите договорни услови, дисконтирани со ефективната каматна стапка определена во согласност со регулативата на Народната банка за методологијата за евидентирање и вреднување на сметководствените ставки и за подготовка на финансиските извештаи. 
Намалувањето на обврските на клиентот се смета за значително, доколку надминува 1% од сегашната вредност на очекуваните парични текови во согласност со постоечките договорни услови и таа изложеност се смета за реструктурирана кредитна изложеност со значителна промена на договорните услови. 
Доколку намалувањето на обврските утврдено не надминува 1%, банката е должна да оцени дали реструктурираната кредитна изложеност исполнува други показатели за неможност за наплата .
Доколку е исполнет барем еден од овие критериуми, партијата оди на нефункционални.:
-Новиот амортплан е со еднократна отплата.
-Предвидени се нередовни отплати, при што износите на отплата од почетниот период се многу пониски од износите во остатокот од периодот. Ова ќе се детектира на основа на следната анализа:
-Одобрен е грејс период подолг од 24М.
-Клиентот има или претходно имал други реструктурирани изложености со значителна промена на договорните услови.
Банката е должна на редовна основа, а најмалку на секои три месеци, да ја оцени успешноста на извршените реструктурирања. За потребите на оцена на успешноста од извршените реструктурирања, банката е должна на редовна основа на годишно ниво да ги утврдува и да ги следи следниве показатели по одделни портфолија: 
- стапката на наплата на реструктурираните кредитни изложености- 
-стапката на наплата на реструктурирани нефункционални кредитни изложености- 
- стапката на реструктурирани нефункционални кредитни изложености коишто се исклучени од оваа категорија-; 
- стапката на отпис на реструктурираните кредитни изложености . 
Врз основа на оцената на успешноста на извршените реструктурирања, банката е должна на годишно ниво да врши редовно ревидирање на постапките и процедурите за реструктурирање.</t>
  </si>
  <si>
    <t>I. Цел и намена
Главната цел на кредитните политики е воспоставување на основните рамки на процесот на кредитирање за менаџментот и вработените на Халкбанка АД Скопје на начин на кој ќе овозможат:
 а) Развој на принципите на кредитирање 
б) Солиден раст на кредитното портфолио и управување со активата 
в) Прилагодливост кон макроекономски и бизнис промени 
Кредитните политики се документ кој ги создава основите за: 
a) Маркетинг и производ стратегии 
б) Солидни стандарди на процесот на кредитирање 
в) Активен мониторинг на квалитетот на портфолиото и ефикасен процес на наплата 
г) Проценка на кредитниот ризик на портфолиото на Банката и ефикасно управување со ризикот
Кредитните политики се динамичен документ кој ги вклучува насоките од мисијата и стратегијата на Банката, законодавството и општото економско опкружување во земјата. Промените во Измените и дополнувањата на кредитните политики се во надлежност на Надзорниот Одбор на Банката, врз основа на предлози од страна на Управниот Одбор на Банката, Одборот за Управување со Ризици и надлежните сектори и дирекции во Банката.
II. Принципи на кредитирање и кредитни насоки  
Основните принципи на кредитирање се следните:   
а) Квалитетна кредитна проценка и кредитна одлука 
б)Усогласеност со законската регулатива и стандарди 
в) Лична одговорност 
г) Комуникација и повратни информации 
Во однос на принципите на кредитирање: 
1) Сите кредитни предлози и кредитни лимити мора да бидат во согласност со интерните акти и законската и подзаконска регулатива; 
2) Кредитниот процес се базира единствено врз алатките за кредитна анализа одобрени од страна на Надзорниот Одбор на Банката и согласно останатите одредбите од овие кредитни политики, а кои ги вклучуваат основните кредитни насоки;
 3) Процедурите за користење на кредитните лимити можат да се применуваат единствено доколку е обезбедена одлука за одобрување и/или извештај за кредитен лимит и воспоставување на потребниот колатерал. 
Кредитните насоки тежнеат кон воспоставување на рационален кредитен однос базиран на фактори кои ја предвидуваат веројатноста потенцијалните кредитокорисници да претставуваат прифатлив кредитен ризик. 
Кредитни насоки се следните: 
- карактерот е субјективна проценка на волјата и способноста на кредитобарателот за сервисирање на кредитната изложеност. Разгледувањето на карактерот на кредитобарателот вклучува вреднување на способноста на кредитобарателот за задолжување, моралноста и интегритетот на клиентот, перформансот на менаџментот, особено во бизнис и маркетинг активностите, како и сопственичката структура. 
- капиталот е мерка на вложувањето на кредитокорисникот во неговиот бизнис или проект и претставува индикатор на подготвеноста и способноста на кредитокорисникот да ги надмине евентуалните финансиски потешкотии и како кредитна насока тој ги сублимира предвидувањата на финансиската структура на бизнисот, споредена преку ликвидноста и солвентноста. 
- капацитетот е проценка на финансиската моќ на кредитокорисникот да го отплати долгот, притоа генерирајќи соодветни готовински приливи од секојдневните операции за отплата на кредитните обврски. 
- колатералот е заштитна мерка од која зависи Банката во случај на проблеми при отплата на кредитот, обезбедувајќи прифатлива заштита од потенцијални загуби. 
- условите под кои се одобрува кредитот се мерка за пресретнување на ризикот од целокупното опкружувањето во кое дејствува клиентот вклучувајќи ризикот од конкуренција, односи со клиенти, ризикот од добавувачите, настани во дејноста на клиентот во минатото, како и сегашни случувања и предвидувања за идниот период. 
III. Органи за одобрување на кредити 
Надзорниот Одбор на Банката е надлежен за одобрување на кредитни изложености. Лимитот на одобрување од страна на Назорниот Одбор на Банката за кредитни изложености спрема лице и со него поврзани лица е во износ до 25% од сопствените средства на Банката.
Членовите на Кредитниот одбор на Банката и нивните заменици ги именува и разрешува  Надзорниот одбор на Банката. Согласно Статутот на Банката, Кредитниот одбор на Банката  се состои од Претседател и два(2) члена  и ист број заменици при што Членови на Кредитниот одбор се Претседателот  на Управниот одбор/ Главниот извршен Директор и два члена на Управниот одбор/ Извршни Директори од кои едниот член на Управниот одбор/ Извршен Директор е надлежен за областа на управување со ризици. Кредитниот одбор на Банката се назначува по одлука на Надзорниот Одбор на Банката и истиот се состои од три членови на Управниот Одбор на Банката, при што Главниот Извршен Директор на Банката се назначува како Претседател на Кредитниот одбор. Одлуките на Кредитниот одбор се донесуваат едногласно од членовите.
Покрај овие кредитни одбори постојат и пониски кредитни одбори  како што се Секторскиот кредитен одбор и Кредитните одбори на филијали. Секторскиот кредитен одбор и Кредитните одбори на филијали ги донесуваат одлуките едногласно.
Управувањето со кредитниот ризик е дел од целокупниот системот за управување со ризици на Банката и ги исполнува барањата за управување со ризиците определени со Законот за Банките, регулативата на Народната банка за методологија за управување со ризиците, и останатите подзаконски акти донесени врз основа на овој Закон, како и интерните политики и процедури на Банката. 
Управувањето со кредитниот ризик се врши од страна на Управниот Одбор на Банката, Одборот за управување со ризици, Секторот за управување со ризици и финансиско управување, Секторот за следење на кредитен ризик, наплата на ризични побарувања  и правни работи, Сектор за кредитирање и Сектор за маркетинг и дигитално банкарство, Дирекцијата за ризици со поддршка од останатите сектори и дирекции на Банката, односно првично Секторот за Маркетинг и Секторот за кредитирање. Управувањето со кредитниот ризик вклучува развој на процедури за идентификација, мерење, контрола или намалување и следење на кредитниот ризик.согласно нивните надлежности.
Процедурите се однесуваат на следното:
1.	Процедури за одобрување на кредити, проценка на кредитната способност и мониторинг
2.	Процедури за класификација и одредување на исправката на вредност и посебната резерва на поединечна и групна основа
3.	Процедури за одредување, мерење и следење на интерните лимити на кредитна изложеност согласно структурата на вкупната кредитна изложеност на Банката – по клиент, по тип на кредитен производ, по дејност на клиентот, по валута, град или други прифатени критериуми
4.	Процедури за колатерал
5.	Дефинирање на дозволените исклучоци во сите фази од кредитниот процес и назначување на надлежно тело за разгледување, одобрување и известување за исклучоците
6.	Дефинирање на процедури и алатки за проценка на кредитниот ризик и стрес тестирање</t>
  </si>
  <si>
    <t>Целокупниот процес кој се одвива во кредитирањето започнува од процесот на маркетинг активности – промоција и продажба на кредитни производи и контакти со клиенти, кредитна анализа и кредитна проценка на ризик, обезбедување на колатерал, одобрување на кредитни изложености / лимити, наменско користење на кредитни изложености, следење, реструктуирање и управување со нефункционални кредитни изложености, како и следење на правен ризик и мониторинг на клиенти, исклучоци во процесот на кредитирање како и обврската за класификација на кредитна изложеност.
Организациска поставеност на управувањето со кредитниот ризик:
1.	Филијали и експозитури
2.	Сектор за маркетинг и дигитално банкарство - преку Дирекција за маркетинг и продажба на корпоративни клиенти, Дирекција за маркетинг и продажба на МСП, Дирекција за маркетинг на население и Дирекција за дигитално банкарство – маркетинг 
3.	Сектор за кредитирање – преку Дирекција за кредитирање на корпоративни клиенти и МСП и Дирекција за кредитирање на население
4.	Сектор за операции – преку Дирекција за кредитни и депозитни операции
5.	Сектор за следење на кредитен ризик, наплата на ризични побарувања и правни работи -  преку Дирекција за кредитни политики и кредитна анализа, Дирекција за следење на кредитниот ризик и интензивен третман на клиенти и Дирекција за наплата на ризични побарувања
6.	Сектор за управување со ризици и финансиско управување – преку Дирекција за управување со ризици</t>
  </si>
  <si>
    <t>Колатералот е заштитна мерка од која зависи Банката во случај на проблеми при отплата на кредитот, обезбедувајќи прифатлива заштита од потенцијални загуби. Колатералот се однесува на квалитетот на средствата, проценетата вредност, документите за сопственост и заложни права, пазарната вредност и подготвеноста на клиентот за заложување на личен имот како колатерал.
Стремежот на Банката е секој одобрен кредит да е отплатлив со генерирање на идентификуван и верификуван готовински прилив, доволен за отплата на каматата и главницата на кредитот. Со оглед на економското опкружување, политика на Банката е секоја кредитна изложеност да е обезбедена со прифатлив колатерал. 
Видовите на прифатлив колатерал се утврдуваат од страна на Управниот Одбор на Банката и истите се имплементирани во процедури во делот на кредитирање. 
За одделни производи во сегментот на население основните типови на прифатлив колатерал се регулирани во Одлуките за одделни кредитни производи за население, и истите мора да бидат во рамки на прифатливиот колатерал. Дополнително Кредитните одбори во рамки на своите надлежности може да прифатат и друг тип на колатерал, но истиот мора да е согласно оваа процедура дефиниран како прифатлив колатерал. 
За обезбедување на побарувањата по кредитните изложености, Банката треба да поседува уредна документација.</t>
  </si>
  <si>
    <t xml:space="preserve">Видовите на прифатлив колатерал се утврдуваат од страна на Управниот Одбор на Банката и истите се имплементирани во процедури во делот на кредитирање. Видовите на прифатлив колатерал се ревидираат најмалку еднаш годишно или согласно потребите на работењето.
Банката како обезбедување на побарувањата по кредитните изложености ќе ги прифаќа следните видови на колатерал: 
1.Хипотека на недвижен имот 
Прифатливи видови на недвижен имот како колатерал се: 
1.1. Станбен објект (стан, куќа и слични објекти), 
1.2. Деловен објект и деловни простории; 
1.3. Индустриски објекти; 
1.4. Земјоделски објекти; 
1.5. Туристички објекти; 
1.6. Земјиште и Земјоделско земјиште; 
1.7. Неизградени станбени и деловни објекти. 
2. Залог на подвижни предмети и права
Залогот на подвижни предмети се однесува на залог на градежна, производствена, земјоделска и друг вид опрема, возила, залихи, хартии од вредност како и парични побарувања и права по склучени договори прифатливи за Банката. Сопственоста на заложните предмети мора да биде утврдена согласно законот и под-законски акти.
3. Банкарски гаранции
4. Корпоративни Гаранции 
5. Должнички хартии од вредност
6. Меница од правни лица
7. Меница од физички лица
8. Гарант Платец 
9. Залог на паричен депозит
10. Писмо на поддршка (Letter of Comfort)
11. Административна забрана на плата
12.Цесија (отстапување) на побарувања од првокласни компании
13. Залог на побарувања од Влада на Р.С.Македонија
14. Полиса за осигурување на побарувања издадена од страна на Развојна Банка на Северна Македонија АД, винкулирана во корист на Банката.
15. Инструменти за обезбедување во странство и/или издадени од странски физички и правни лица
16. Договор за пристап кон долг
17. Како инструменти за обезбедување на побарувањата по кредитните изложености во сегментот на население истите се дефинирани во рамки на Одлуките за одделни кредитни производи на население може да се земат дополнително и следниве: 
- Полиса за животно осигурување 
- Полиса за осигурување нa лица од последици на незгоден случај 
- Полиса за осигурување на лица во случај на смрт од несреќен случај, траен инвалидитет, невработеност и боледување на кредитокорисникот </t>
  </si>
  <si>
    <t>Инструменти за кредитна заштита :
1. Банкарски гаранции - Гаранциите може да бидат од меѓународни или домашни банки. Гаранцијата мора да биде безусловна, неотповиклива, без протест и наплатлива на прв повик. 
2. Корпоративни Гаранции - За кредитни лимити на корпоративни клиенти чии основачи се интернационални комании, доколку како колатерал не е понудено воспоставување на заложно право на недвижен имот, подвижен имот или депозити, пожелно е доставување на корпоративна гаранција како колатерал, со претходна кредитна анализа на гарантот. Корпоративните гаранции мора да бидат неотповикливи, на прв повик и безусловни, покривајќи го целосниот долг на кредитокорисникот до негова отплата. 
3. Безусловни гаранции платливи на прв писмен повик и издадени од Европската Централна Банка и централните влади, централните банки, мултилатерални развојни банки и меѓународни организации и од лицата основани од нив, за кои согласно регулативата за адекватност на капитал се применува пондер на ризичност 0%.
4. Безусловни гаранции платливи на прв повик и издадени од банки за кои согласно регулативата за адекватност на капитал се применува пондер на ризичност 50%.</t>
  </si>
  <si>
    <t>https://www.halkbank.mk/content/pdf/Tarifa/Halk_Generalna_Tarifa_MK.pdf</t>
  </si>
  <si>
    <t xml:space="preserve">Во текот на 2025 година, Халкбанк продолжи со интензивна дигитална трансформација и активно позиционирање како модерна банка отворена за финтек иновации, фокус на подобрување на корисничкото искуство, проширување на дигиталните канали и зголемување на ефикасноста на платежните услуги. Посебен акцент беше ставен на дигитализација на процесите за онлајн отворање сметки и аплицирање за електронско банкарство. Можност за аплицирање на дебитна картичка за нови непостоечки клиенти кои отвараат сметка онлајн,а се со цел намалување на физичката интеракција и целосно комплетирање на onboarding процесот, клиентите отвараат сметка,електронско и дебитна картичка притоа што ја посетуваат филијалата само за подигнување на картичката. Паралелно се овозможија нови функционалности на електронското банкарство: превземање на PDF налози, Dark Mode, канал за информирање и потсетување за азурирање на податоците и др. За прв пат на пазарот Халкбанк воведе и плаќање со дигитални аксесоари, нов модерен и софистициран начин на плаќање со атрактивни гаџети (алки, привезоци, прстени и др). Клиентите добија и можност за користење на Аpple Pay и Google Pay дигитален паричник, со цел да плаќаат брзо, лесно и безбедно со својот телефон. </t>
  </si>
  <si>
    <t>Дигитални аксесоари (прстен,алка, привезок) за плаќање, дигитални паричници, дебитна картичка за деца Јуниор.</t>
  </si>
  <si>
    <t>Fidesmo Pay, Нови функционалности на е-banking, Онлајн отворање сметка и онлајн аплицирање за е-banking, OneID, ХалкПакети, Google Pay, Apple Pay и Јуниор платежна картичка прва картичка за млади.</t>
  </si>
  <si>
    <t>Ризикот претставува опасност одредена активност или настан да има директно негативно влијание врз солветноста, ликвидноста и/или профитабилноста на Банката, или да предизвика потешкотии во остварувањето на целите на Банката. Целта на управувањето со ризиците е процес со кој се настојува да се минимизираат можните загуби од активностите или настаните во зависност од чувствителноста на Банката на одделните ризици. Затоа Банката воспоставува стратегија за управување со ризиците, со опфат кој одговара на природата, големината и сложеноста на финансиските активности кои ги врши. Целта на управувањето со ризиците не е да се забрани или спречи преземањето на ризикот, туку да се осигура дека ризиците се свесно преземени, со целосно знаење, јасна цел и нивно разбирање, така што ќе може соодветно да се измерат и ублажат. Исто така управувањето со ризиците спречува Банката да се соочи со неприфатливи загуби или да ја наруши својата конкурентска позиција.                                                                                 Стратегијата за управување со ризиците вклучува:
-	Општи принципи при управувањето со ризиците;
-	Соодветна организациска поставеност на управувањето со ризиците;
-	Политики и процедури за управување со одделните видови ризици.</t>
  </si>
  <si>
    <t xml:space="preserve">Банката воспоставува организациска структура со точно дефинирани надлежности и линии на одговорност, соработка и размена на информации при управувањето со ризиците и јасно дефинирани одговорности на лицата и организациските единици надлежни за управување со ризиците и организациските единици за преземање на ризиците.                               Органи на управување: Надзорен Одбор; Одбор за управување со ризици; Управен Одбор Останати организациони единици: Дирекција за управување со ризици; Дирекција за внатрешна ревизија   </t>
  </si>
  <si>
    <t>Банката применува политики и инструменти за заштита и намалување на ризиците, кои се интегрирани во рамката за управување со ризици. Рамката за управување со ризиците е целосно поврзана со развојниот план, деловната стратегија, основата за управување со ризици, управувањето со финансии и капиталот, процесите на утврдување на интерниот капитал и интерната ликвидност, интерните политики во Банката и Планот за опоравување.</t>
  </si>
  <si>
    <t>Документот за прифатливо ниво на ризик е главен стратешки документ. Апетит на ризик претставува агрегатно ниво и видови на ризик што Банката како финансиска институција е подготвена да ги зема во предвид или да ги избегне во рамките на својот капацитет за преземање на ризик да ги постигне своите стратешки цели дефинирани во деловната стратегија. Аптитот за ризик претставува главен и важен елемент на процесот на стратешко донесување одлуки во Банката</t>
  </si>
  <si>
    <t>Oдносот помеѓу вкупниот износ на нефункционалните кредити (главница) и вкупниот износ на кредити (главница) на банката, во бруто-износ, односно без да се земе предвид износот на исправката на вредноста / посебната резерва и акумулираната амортизација.</t>
  </si>
  <si>
    <t>Индикаторот е пресметан заклучно со 31.12.2025 година согласно регулаторното барање</t>
  </si>
  <si>
    <t>Банката воспоставува ПИК:                                                                                                           
- идентификување на материјалните ризици;                                                                 
- мерење или оценка на материјалните ризици и утврдување на интерниот капитал за покривање на поединечен ризик                                                                                            
- утврдување на вкупниот интерен капитал за покривање на ризиците  
- споредба на сопствените средства и вкупниот интерен капитал за покривање на ризиците</t>
  </si>
  <si>
    <t>Редовната идентификација на ризиците и нивната проценка се врши со цел да се обезбеди нивна целосна контрола и проактивно управување со истите. Пристапот кон идентификација и проценка на влијанието на ризиците има за цел да обезбеди намалување односно да го ублажи нивното влијание врз финансиските резултати на Банката, заради постигнување на долгорочните стратешки цели како и зачувување на нејзината репутација. Оценката се врши врз основа на квалитативна и квантитативна проценка.
Квалитативната проценка се базира врз експертска оценка на квалитетот на управувањето со ризиците, за што засегнатите организациони единици одговараат прашалник со доделување на оценки за нивото на ризик (ниско, задоволително, високо ниво на ризик).
Квантитативните проценки се вршат врз основа на главните КРИ (клучни индикатори за ризик) за да се специфицира профилот на ризик на Банката. Со вкрстување на резултатите од квалитативната и квантитативната проценка се добива финалната оценка за нивото на одделните ризици на кои е изложена Банката.</t>
  </si>
  <si>
    <t>Ризикот е оценет како материјален ризик бидејќи истиот е дел од групата ризици кои се опфатени со методологијата за утврдување на адекватноста на капиталот. Дополнително, овој ризик е оценете како материјален и според квалитативниот и квантитативниот пристап.</t>
  </si>
  <si>
    <t>Ризикот е оценет како материјален ризик според квалитативната оценка.</t>
  </si>
  <si>
    <t>Ризик од концентрација</t>
  </si>
  <si>
    <t>Ликвидносен ризик</t>
  </si>
  <si>
    <t>Ризикот е оценет како материјален ризик согласно експертско мислење. Меѓутоа, со оглед на тоа што во рамките на ПИЛ процесот е оценето дека потребната ликвидност е на соодветно ниво и не е утврдена потреба за дополнителна ликвидност, не постои потреба за издвојување на дополнително капитално барање во рамките на ПИК. Со оглед на констатираната материјалност на овој ризик, Банката ќе продолжи со редовно следење и прудентно управување со ликвидносниот ризик.</t>
  </si>
  <si>
    <t>Ризикот е оценет како материјален ризик бидејќи истиот е дел од групата ризици кои се опфатени со методологијата за утврдување на адекватноста на капиталот</t>
  </si>
  <si>
    <t>Ризикот е оценет како материјален ризик бидејќи истиот е дел од групата ризици кои се опфатени со методологијата за утврдување на адекватноста на капиталот. Дополнително, овој ризик е оценет како матерјален и според квалитативниот и квантитативниот пристап</t>
  </si>
  <si>
    <t>Каматен ризик</t>
  </si>
  <si>
    <t xml:space="preserve">Ризикот е оценет како материјален ризик според квалитативната оценка. </t>
  </si>
  <si>
    <t>Стратегиски ризик</t>
  </si>
  <si>
    <t>Репутациски ризик</t>
  </si>
  <si>
    <t>Ризикот е оценет како материјален ризик според квалитативната оценка</t>
  </si>
  <si>
    <t xml:space="preserve">Кредитен ризик: се земаат макроекономските фактори и состојбите во билансот на состојба за base, mild и severe стрес за извештајниот датум и за следните 3 години.    Оперативен ризик: пристап на Базичен индикатор врз основа на макроекономските фактори под base, mild и severe стрес за извештајниот датум и за следните 3 години. Валутен ризик: ВаР методологија (Value at Risk).                                             Каматен ризик: интерната методологија е основа на стрес-тестовите. Се аплицираат шокови на каматочуствителното портфолио и ефектот на економската вредност.                                                                                        Ризик од концентрација: растот на кредитите е параметар за пресметките на капитални барања за идните години под base, mild и severe стрес за ризик од концентрација (секторска и поединечна концентрација).                                                    Стратегискиот и репутацискиот ризик не се квантитативни ризици и за овие ризици се доделува субјективен бафер за ризик врз основа на вкупниот ризичен профил на банката за ризиците во инзос од 2% од вкупниот капитал потребен за ризиците од Пилар 1. На овој начин, стратегискиот и репутацискиот ризик е пропорционален со ризичниот профил на банката кој зависи од base, mild и severe услови на стрес.
       </t>
  </si>
  <si>
    <t>Банката спроведува пресметка на интерниот капитал при економска перспектива. Вкупниоте интерен капитал за покривање на ризиците за 2025 изнесува 8.574.309 илајди денари</t>
  </si>
  <si>
    <t>008</t>
  </si>
  <si>
    <t>040</t>
  </si>
  <si>
    <t>056</t>
  </si>
  <si>
    <t>191</t>
  </si>
  <si>
    <t>276</t>
  </si>
  <si>
    <t>300</t>
  </si>
  <si>
    <t>372</t>
  </si>
  <si>
    <t>470</t>
  </si>
  <si>
    <t>688</t>
  </si>
  <si>
    <t>705</t>
  </si>
  <si>
    <t>756</t>
  </si>
  <si>
    <t>792</t>
  </si>
  <si>
    <t>807</t>
  </si>
  <si>
    <t>826</t>
  </si>
  <si>
    <t>840</t>
  </si>
  <si>
    <t>900</t>
  </si>
  <si>
    <t xml:space="preserve">Под „достасани побарувања“ се подразбира износот на побарувањата на Банкатa врз основа на главница, камата и други побарувања коишто клиентот бил должен да ги плати на рокот на достасување, како и побарувањата на Банката за извршените плаќања врз основа на гаранција, акредитив или друг вид вонбилансна позиција. </t>
  </si>
  <si>
    <t>Банката ја утврдува очекуваната кредитна загуба на поединечна основа преку утврдување на сегашната вредност на очекуваните парични текови коишто ќе настанат врз основа на таа кредитна изложеност. Банката користи интерен модел за одредување на интерниот кредитен рејтинг на клиентите, стапка на веројатност за ненаплата (PD) и стапка на загуба заради ненаплата (LGD), за одделни портфолија на кредити (сегменти). Интерниот модел за кредитен ризик со цел утврдување на стапка на веројатност за ненаплата за 12 месеци и стапка на веројатност за ненаплата за целиот животен век на кредитните изложености, вклучува и влијание од макроекономски варијабли, врз основа на три сценарија: основно, оптимистичко и песимистичко.  За потребите на интерниот модел за одредување на кредитниот рејтинг на клиентите, определени се следните сегменти: 1. Сегмент на правни лица (Corporate Segment)
2. Сегмент на население (Retail Segment), и тоа:
2.1. со револвинг продукти, кредитна картичка и дозволено пречекорување 
(Retail Revolving Segment);
2.2. со останати продукти, сè што не е опфатено со сегментот на револвинг 
продукти (Retail Other Segment);
3. Сегмент на финансиски институции (FI Segment).                                                                             Во процесот на утврдување на стапка на загуба заради ненаплата (LGD), моделот консултира повеќе параметри при одредувањето на стапка на загуба заради ненаплата (LGD), како структура и тип на изложеноста, дали одредена изложеност има соодветно обезбедување, како и процентот на моментална билансна изложеност во однос на  вкупната кредитна изложеност, па согласно истото ја одредува стапката на LGD.                                                                                                          Согласно регулативата на НБРСМ и интерните акти, Банката може да ја земе предвид вредноста на обезбедувањето при утврдување на сегашна вредност на очекуваните парични приливи за клиентот, доколку кредитните изложености на клиентот се нефункционални кредитни изложености и доколку Банката очекува да ги наплати преку активирање на обезбедувањето.</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</si>
  <si>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</si>
  <si>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</si>
  <si>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</si>
  <si>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</si>
  <si>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</si>
  <si>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</si>
  <si>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</si>
  <si>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</si>
  <si>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</si>
  <si>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</si>
  <si>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</si>
  <si>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</si>
  <si>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</si>
  <si>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</si>
  <si>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</si>
  <si>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</si>
  <si>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</si>
  <si>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</si>
  <si>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</si>
  <si>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</si>
  <si>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</si>
  <si>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</si>
  <si>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</si>
  <si>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</si>
  <si>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Северна Македонија</t>
  </si>
  <si>
    <t>Турција</t>
  </si>
  <si>
    <t>Германија</t>
  </si>
  <si>
    <t>Обединето Кралство</t>
  </si>
  <si>
    <t>Белгија</t>
  </si>
  <si>
    <t>Словенија</t>
  </si>
  <si>
    <t>Србија</t>
  </si>
  <si>
    <t>Австрија</t>
  </si>
  <si>
    <t>Швајцарија</t>
  </si>
  <si>
    <t>Хрватска</t>
  </si>
  <si>
    <t>Соединети Американски Држави</t>
  </si>
  <si>
    <t>Италија</t>
  </si>
  <si>
    <t>Ирска</t>
  </si>
  <si>
    <t>Непал</t>
  </si>
  <si>
    <t>Малта</t>
  </si>
  <si>
    <t>Албанија</t>
  </si>
  <si>
    <t>Косово</t>
  </si>
  <si>
    <t>Грција</t>
  </si>
  <si>
    <t>Египет</t>
  </si>
  <si>
    <t>Бугарија</t>
  </si>
  <si>
    <t>Австралија</t>
  </si>
  <si>
    <t>Босна и Херцеговина</t>
  </si>
  <si>
    <t>Алжир</t>
  </si>
  <si>
    <t>Луксембург</t>
  </si>
  <si>
    <t>Летонија</t>
  </si>
  <si>
    <t>Португалија</t>
  </si>
  <si>
    <t>Катар</t>
  </si>
  <si>
    <t>Бангладеш</t>
  </si>
  <si>
    <t>Судан</t>
  </si>
  <si>
    <t>Кина</t>
  </si>
  <si>
    <t>2.7</t>
  </si>
  <si>
    <t>2.8</t>
  </si>
  <si>
    <t>2.9</t>
  </si>
  <si>
    <t>2.10</t>
  </si>
  <si>
    <t xml:space="preserve">Нивото на концентрација на ризикот поврзан со обезбедувањето претставува значаен аспект во управувањето со кредитниот ризик и квалитетот на кредитното портфолио. Банката има воспоставено интерни лимити заследење и управување со концентрацијата на ризикот поврзан со обезбедувањето, како и обезбедување на соодветна диверзификација. Банката врши редовна проценка на вредноста на обезбедувањето, стрес - тестирање и редовна анализа на концентрацијата на различните типови на обезбедување. Нивото на концентрација на ризикот поврзан со обезбедувањето се одржува во рамки што обезбедуваат соодветна диверзификација, со цел да се минимизира потенцијалното негативно влијание од неповолни пазарни услови врз финансиската позиција на Банката. </t>
  </si>
  <si>
    <t>Согласно законската регулатива под  ризик од другата договорна страна се подразбира ризик дека другата договорна страна нема да ги намири своите парични обврски кон банката врз основа на финансиски инструменти, пред или на датумот на порамнување.</t>
  </si>
  <si>
    <t>Преку месечни прегледи се обезбеди навремено информирање на релевантните органи.</t>
  </si>
  <si>
    <t>Како резултат на минималното учество на пресметаното капитално барање за ризик од друга договорна страна во сопствените средства на Банката, овој ризик се смета за нематеријален ризик.</t>
  </si>
  <si>
    <t>Ризикот од друга договорна страна, поради неговата нематеријалност, банката го оценува како занемарлив и затоа нема воспоставено интерни лимити за ограничување на изложеноста.</t>
  </si>
  <si>
    <t>/</t>
  </si>
  <si>
    <t>Цел на Политиката за управување со оперативен рзик на Халн банка е да се обезбеди континуитет во управувањето со оперативниот ризик, согласно видот и обемот на финансиските активности кои што Банката ги извршува, одржување на изложеноста во рамките на законските одредби и имплементирање на најдобрите меѓународни практики. Политиката  за  управување со оперативниот ризик е интегрирана во целокупниот процес на управување со ризикот во Банката и нејзините секојдневни активности.  Во политиката дефинирана е граница  на  толеранција  за  оперативен  ризик  според која  Банката  ги  прифаќа  оние  ризици  чија  реализација  нема  материјално  влијание  врз  нејзиниот деловен  резултат  и  нема  значително  да  ја  наруши  нејзината репутација.</t>
  </si>
  <si>
    <t xml:space="preserve">Во Банката воспоставен е систем за следење и евидентирање на на настаните од делот на оперативните ризици, како и потенцијалните оперативни ризици со кои се соочува Банката. Релевантните органи на одлучување добиваат извештаи за изложеноста на оперативниот ризик во однос на утврдените лимити и клучни ризични индикатори. Дополнително извештаите содржат анализа на евидентираните настани по одделни деловни линии, категории на настани, поделба според нивното влијание (висината на загубата), веројатност за да се случат, причините за нивно настанување и сл. Извештаите претставуваат детален приказ на настаните од делот на оперативните ризици од повеќе аспекти и претставуваат основа за преземање навремени и ефикасни дополнителни мерки за покривање/намалување на оперативниот ризик. Извештаите содржат подетално известување за позначајните инциденти и штетни настани кои се пријавени во текот на месецот за кој се известува. Горенаведените извештаи се подготвуваат од страна на Дирекцијата за управување со ризици со месечна динамика, а се доставуваат со Управниот одбор и Одборот за управување со ризици; на квартална основа се доставува информација и до Надзорниот одбор на Банката </t>
  </si>
  <si>
    <t>Банката го утврдува капиталот потребен за покривање на оперативниот ризик со користење на базичниот индикатор. Согласно со пристапот на базичен индикатор, капиталот потребен за покривање на оперативниот ризик се утврдува кога аритметичката средина на тригодишните позитивни износи на базичниот индикатор ќе се помножи со 15%.</t>
  </si>
  <si>
    <t>Банката има воспоставено Политика за управување со ризикот од промена на каматните стапки во портфолиото на банкарски активности, чија цел е да обезбеди систематски, конзистентен и ефективен пристап за идентификација, мерење, следење и контрола на ризиците поврзани со промените на каматните стапки, со цел заштита на финансиската стабилност, остварување на планираните финансиски резултати и одржување на соодветно ниво на сопствени средства на Банката. 
Рамката за управување со ризикот од промена на каматните стапки е утврдена во Одлука за управување со ризикот од промена на каматните стапки во портфолиото на банкарски активности, донесена од Народната банка на Република Северна Македонија. Политиката за управување со ризикот од промената на каматните стапки е воспоставена е во согласност со Одлуката на Народната Банка, како и соодветно на видот, обемот и комплексноста на финансиските активности што ги извршува Банката.
Ризикот од промена на каматните стапки во портфолиото на банкарски активности претставува ризик од загуба што произлегува од неповолни промени на каматните стапки, а коишто влијаат на позициите во портфолиото на банкарските активности на банката.
Во рамките на Политика, Банката ги дефинира:
- методите и пристапите за идентификација и мерење на ризикот од промена на каматните стапки;
- организациската структура, надлежностите и одговорностите во процесот на управување со овој ризик;
- процесите за следење, управување и контрола на изложеноста на ризикот;
- системот на лимити за изложеност на ризик од промена на каматните стапки, како и постапките во случај на нивно надминување.</t>
  </si>
  <si>
    <t>Согласно Одлука за управување со ризикот од промена на каматните стапки во портфолиото на банкарски активности на Народната Банка, Банката воспоставува и одржува соодветен информативен систем за управување со ризикот од промена на каматните стапки во портфолиото на банкарски активности.
Информативниот систем овозможува навремено, точно и целосно прибирање, обработка и известување на податоци релевантни за мерење, следење и контрола на каматниот ризик. Системот обезбедува:
- генерирање на редовни и ад-хок извештаи за изложеноста на каматен ризик;
- следење на чувствителноста на билансните и вонбилансните позиции на промени во каматните стапки;
- поддршка на методологиите за мерење;
- обезбедување на податоци за потребите на раководството, Одборот за управување со ризици, Управниот одбор и другите релевантни органи;
- интеграција со останатите системи за управување со ризици.
Извештаите обезбедуваат преглед на влијанието на потенцијалните промени на каматните стапки врз нето каматниот приход и економската вредност на капиталот на банката.
Извештаите се доставуваат до органите на банката на редовна основа, најмалку еднаш месечно, како и почесто доколку тоа го бара нивото на изложеност на ризик од промена на каматните стапки. Надзорниот одбор се известува на квартална основа.
Банката обезбедува дека информативниот систем е соодветно документиран, редовно ажуриран и подложен на периодични проверки, со цел да се гарантира неговата точност, сигурност и усогласеност со регулаторните барања.</t>
  </si>
  <si>
    <t>Согласно Одлука за управување со ризикот од промена на каматните стапки во портфолиото на банкарски активности, Банката применува пристап за утврдување на промената на економската вредност на портфолиото на банкарски активности, со цел мерење на влијанието од промените на каматните стапки врз вкупната економска позиција на Банката.
Промената на економската вредност се пресметува како разлика помеѓу сегашната вредност на очекуваните парични текови од средствата, обврските и вонбилансните позиции пред и по примена на шокови на каматните стапки.
Во рамки на овој пристап, Банката:
- ги идентификува сите каматоносни позиции чувствителни на промени на каматните стапки;
- врши распределба на позициите по временски интервали (рочни блокови), согласно нивниот преостанат рок на доспевање или следна промена на каматната стапка;
- применува соодветни пондери за пресметка на сегашната вредност на паричните текови;
- користи законски шокови на каматните стапки;
- ја пресметува промената на економската вредност како ефект од применетиот шок.
Резултатите од анализата на економската вредност се користат за:
- оценка на изложеноста на каматен ризик;
- следење на усогласеноста со интерно утврдените лимити;
- поддршка на процесот на донесување одлуки од страна на раководството;
- предлагање и преземање корективни мерки доколку се надминат прифатливите нивоа на ризик.</t>
  </si>
  <si>
    <t>Покрај законски утврдениот показател за изложеност на ризик од промени во каматните стапки, Банката има воспоставено и интерни лимити за управување со изложеноста на ризик од промена на каматни стапки. Интерните лимити се дефинирани со цел дополнително ограничување на потенцијалното негативно влијание од неповолни движења на каматните стапки врз нето-приходот од камати и економската вредност на Банката.
Кај овие интерните лимити аплицирани се шокови различни од законскиот, при што Банката редовно ја следи усогласеноста со истите. Во случај на надминување или приближување кон утврдените лимити, се преземаат соодветни мерки со цел одржување на изложеноста во рамки на прифатливото ниво на ризик.
Интерните лимити се предмет на периодична ревизија и усогласување со пазарните услови, деловната стратегија и ризичниот апетит на Банката.</t>
  </si>
  <si>
    <t>НЕТО ПОНДЕРИРАНА ПОЗИЦИЈА ЗА ВАЛУТА МКД (ФКС + ВКС + ПКС)</t>
  </si>
  <si>
    <t>МКД</t>
  </si>
  <si>
    <t>НЕТО ПОНДЕРИРАНА ПОЗИЦИЈА ЗА ВАЛУТА ЕУР (ФКС + ВКС + ПКС)</t>
  </si>
  <si>
    <t>ЕУР</t>
  </si>
  <si>
    <t>НЕТО ПОНДЕРИРАНА ПОЗИЦИЈА ЗА ВАЛУТА УСД (ФКС + ВКС + ПКС)</t>
  </si>
  <si>
    <t>УСД</t>
  </si>
  <si>
    <t>НЕТО ПОНДЕРИРАНА ПОЗИЦИЈА ЗА ВАЛУТА Останати (ФКС + ВКС + ПКС)</t>
  </si>
  <si>
    <t>Останати</t>
  </si>
  <si>
    <t>НЕТО ПОНДЕРИРАНА ПОЗИЦИЈА ЗА ВАЛУТА МКДклЕУР (ФКС + ВКС + ПКС)</t>
  </si>
  <si>
    <t>МКД кл ЕУР</t>
  </si>
  <si>
    <t>Управувањето со ликвидносниот ризик е дел од целокупниот систем на банката за управување со ризици и ги исполнува барањата определени со Законот за банките и регулативата на Народната банка. Банката има воспоставено Политика за управување со ликвидносниот ризик и други интерни акти за идентификување, мерење, контрола, намалување и следење на ликвидносниот ризик.
Целта на Политиката е:
-да обезбеди доволно ниво на ликвидност за навремено измирување на сите обврски на Банката;
-да обезбеди соодветни процедури и методи за следење и управување со ликвидноста;
-да обезбеди соодветна контролна средина;
-да воспостави систем на редовно известување и информирање на Одборот за управување со средства и обврски (АЛКО) и другите надлежни органи;
-да дефинира ликвидни средства и да обезбеди нивно соодветно ниво и оптимално управување;
-да обезбеди редовни проекции на идните парични текови и спроведување на стрес-тестирање на ликвидносниот ризик;
-да обезбеди усогласеност со Ризичниот апетит и Планот за управување со ликвидност во вонредни услови.</t>
  </si>
  <si>
    <t>Системот на известување овозможува редовна подготовка на извештаи за ликвидносниот ризик на агрегатно ниво и по значајни валути. За потребите на управувањето со ликвидносниот ризик, Банката воспоставува интерни ликвидносни показатели и лимити со цел ограничување на изложеноста, како и континуирано следење на изворите на средства и нивната концентрација, со цел одржување на соодветно ниво на ликвидност. Процесот на управување со ликвидносниот ризик е составен дел од системот за управување со ризици и Банката го постигнува тоа преку:
- соодветна идентификација на ризиците од позициите кои имаат влијание врз профилот на ликвидносниот ризик на Банката;
- соодветен систем за известување;
- ILAAP;
- оперативно управување со ликвидноста;
- мерење и следење на ликвидносниот ризик;
- стрес-тестирање;
- ликвидни средства пресметани за потребите на стрес-тестирање;
- План за управување со ликвидност во вонредни услови. Извештаите се доставуваат до  органите на управување на Банката, и тоа: до Одборот за управување со средства и обврски (АЛКО) најмалку месечно, до Управниот одбор и Одборот за управување со ризици квартално, а до Надзорниот одбор најмалку еднаш годишно и по потреба.</t>
  </si>
  <si>
    <t>Организационата структура за управување со ликвидносниот ризик ги опфаќа Надзорниот одбор, Одборот за управување со ризици, Одборот за управување со средства и обврски, Управниот одбор, Дирекција за управување со ризици, Дирекција за средства и ликвидност и управување со актива и пасива, Дирекцијата за внатрешна ревизија и останатите организациони единици во Банката. Дирекцијата за управување со ризици е одговорна за следење и мерење на ликвидносниот ризик, додека Дирекција за средства и ликвидност и управување со актива и пасива управува со ликвидноста и изворите на финансирање. Управувањето со ликвидносниот ризик е центреализирано и интегрирано во целокупниот систем на управување со ризици.</t>
  </si>
  <si>
    <t>Во рамки на системот на известување, Банката на месечна основа ги подготвува следниве извештаи: извештаи за рочната структура на активата и пасивата, извештај за следење на концентрацијата на изворите на средства според најголемите депоненти, извештај за следење на концентрацијата на изворите на средства според инструменти, односно производи, извештај за цената на изворите на средства и нивната рочност, извештај за можноста за обновување на изворите на средства, извештај за утврдување расположливи неоптоварени средства, извештаи за стапката на покриеност со ликвидност, извештај за интерните ликвидносни показатели, извештаи за резултатите од стрес-тестирање - најмалку квартално и по потреба, извештај за интерна процена на адекватноста на ликвидноста ILAAP - најмалку еднаш годишно, како и други извештаи согласно важечката регулатива. Извештаите се подготвуваат од Дирекцијата за управување со ризици и се доставуваат до Народната банка на Република Северна Македонија и до надлежните органи на Банката. Извештаите интерно се доставуваат до Одборот за управување со средства и обврски (АЛКО) - најмалку месечно, Управниот одбор и Одборот за управување со ризици - квартално, и Надзорниот одбор - најмалку еднаш годишно и по потреба.</t>
  </si>
  <si>
    <t>Главни позиции кои се вклучуваат во пресметката на стапката на покриеност со ликвидност СПЛ се високоликвидната актива HQLA која вклучува средства од ниво 1 и ниво 2 и очекуваните парични одливи и приливи во следните 30 дена. Паричните одливи главно произлегуваат од депозити од клиенти и обврски кон финансиски институции, додека паричните приливи произлегуваат од наплата на побарувања и други договорни приливи.</t>
  </si>
  <si>
    <t>Стапката на покриеност со ликвидност СПЛ е значајно повисока од регулаторното пропишаното барање во изминатиот период од 12 месеци. Показателот СПЛ е на солидно ниво, со стабилен тренд на движење и во рамки на годишниот просек заклучно со 31.12.2025 година.</t>
  </si>
  <si>
    <t>Банката ги следи изворите на средства и нивна концентрација по депоненти и по видови инструменти, односно производи. Главни извори на финансирање на банката се депозитите од клиентите, кои се еден од најстабилните извори на финансирање. Концентрацијата на изворите на средства се ограничува преку следење на учеството на депозитите од најголемите дваесет депоненти.</t>
  </si>
  <si>
    <t xml:space="preserve">Висококвалитетната ликвидна актива се состои од средства од ниво 1 и ниво 2, согласно законската регулативата. Ниво 1 ликвидна актива преставува позиции од билансот на состојба на банката кои имаат исклучително висока ликвидност и кредитен квалитет. Ниво 2 ликвидна актива преставува позиции од билансот на банката кои имаат висока ликвидност и кредитен квалитет и се делат на поднивоа 2А и 2Б ликвидна актива </t>
  </si>
  <si>
    <t xml:space="preserve">Извештаите за ликвидносен ризик се подготвуваат на агрегатно ниво и по значајни валути. Значајна валута преставува валута чие учество изнесува најмалку 5% од вкупните билансни обврски на Банката. </t>
  </si>
  <si>
    <t>О</t>
  </si>
  <si>
    <t>ДХВ</t>
  </si>
  <si>
    <t>Стапката на задолженост претставува дополнителен инструмент за заштита на нивото на капитал кај банките. Целта на воведувањето на оваа стапка е да обезбеди противтежа на стапката за адекватноста на капиталот којашто има за цел покривање на ризичната актива, а не и на целокупната актива на банката. Повисока вредност на стапката означува понизок степен на задолженост на банката, односно значи дека поголем дел од своите активности ги финансира со сопствени извори на средства.</t>
  </si>
  <si>
    <t>Висината на стапката на задолженост се пресметува на  квартална основа. За пресметаната вредност на стапката на задолженост се извесуваат оганите на Банката: Одборот за управување со ризици, Управниот Одбор и Надзорниот Одбор.</t>
  </si>
  <si>
    <t xml:space="preserve">Стапката на изложеност претставува однос помеѓу вредноста на капиталот, како мерка за сопствените средства и вредноста на изложеноста, како мерка за вкупната билансна и вонбилансна актива   </t>
  </si>
  <si>
    <t>Со цел да се обезбеди доверливост, точност и интегритет на податоците и извештаите што се подготвуваат и доставуваат, банката ги воспоставува следниве механизми за оценување на точноста:
Утврдување на изворот на податоци
Податоците кои ќе се презентираат во извештаите ќе се подготвуваат користејќи ги интерните системи на известување (главен банкарски систем, дополнителни модули , дополнителни апликации и други извори на податоци), постоечки датабази кои се креирани за тековни регулаторни известувања на Банката, политики, процедури, работни инструкции и упатства во рамки на соодветните засегнати организациони единици и соодветна законска регулатива.
Проверки и логички контроли
Банката има воспоставено автоматски контроли и правила за валидација кои сигнализираат неусогласености, нелогичности или отстапувања од прифатени стандарди на изворните податоци. Дополнително, во рамки на одговорните организациони единици ќе се постават и дополнителни внатрешни контроли за потврдување на методологијата за пресметка, усогласеноста со барањата од Одлуката и конзистентноста со известувањето од претходните периоди.
Принцип на двојна контрола пред одобрување
Одговорната организациона единица пред секоја достава на потребните податоци ќе применува принцип на двојна контрола.</t>
  </si>
  <si>
    <t>Под „материјални податоци“ се подразбираат податоците чиешто изоставување или погрешно прикажување може да ги промени или може да влијае врз процената или донесувањето соодветни економски одлуки од страна на корисниците на тие информации (јавноста);
Објавените податоци се сметаат како материјални кога нивното откривање, пропуштање или неточно прикажување може значајно да влијае врз одлуките на корисниците на финансиските информации (регулаторот, акционерите, менаџментот, клиентите или други засегнати страни).
Идентификувањето на материјалните податоци се врши како:
А. Квантитативни критериуми (вредносно):
Се споредува вредноста на податокот со:
 Вкупната актива на Банката
 Добивката или загубата
 Капиталот
Б. Квалитативни критериуми (суштински):
Иако податокот е “мал“ по износ, сепак може да биде материјален ако:
 Се однесува на усогласеноста со регулативата
 Има потенцијал да предизвика негативна реакција кај јавноста или пазарот
 Е поврзан со прекршување на внатрешни политики, измама или ризици.</t>
  </si>
  <si>
    <t>производи или системи на Банката чиешто споделување со конкурентите на Банката може да ја намали вредноста на нејзината инвестиција во тие производи или системи;
Сопствени податоци се оние кои претставуваат:
• Интерни методологии, модели за анализа на ризик или профитабилност;
• Невидливи конкурентски предности или стратегии;
• Технички решенија и софтверски алатки развиени од страна на Банката.
Банката како сопствени податоци ги дефинира/идентификува интерните акти кои ги има донесено (политики, процедури, методологии, работни инструкции, упатства, анализи, извештаи и документи) кои содржат податоци и информации за одредени производи, системи и/или интерни пропишани постапки, деловни околности на Банката кои се исклучителни и се однесуваат на важни информации чиешто јавно објавување значително би влијаело на конкурентната позиција на Банката, односно чиешто обелоденување може да ја намали вредноста на инвестицијата на Банката во тие производи и/или системи.
Исклучок од ова дефинирање претставуваат:
- политики, упатства, документи, извештаи и податоци кои Банката има обврска да ги објавува согласно закон или друг правен акт (a во кои не се содржани сопствени и доверливи информации).
- генералниот опис на предметот/опсегот на политиките и другите интерни акти на банката, односно општите податоци (пр.предмет, цел, основ за донесување на актот) за истите без откривање на податоци и информации за одредени производи, системи и/или интерни пропишани постапки (чиешто јавно објавување би можело да предизвика влошување на конкурентската позиција на Банката на пазарот).</t>
  </si>
  <si>
    <t>Под „доверливи податоци“ се подразбираат податоците стекнати при вршењето банкарски и други финансиски активности и трансакции за поединечни клиенти на Банката.
Доверливи податоци се оние информации што:
 Се однесуваат на поединечни клиенти, вработени или договорни партнери;
 Содржат лични податоци, доверливи деловни информации или чувствителни финансиски информации;
 Се предмет на договори за доверливост или се класифицирани согласно внатрешните политики за информациска безбедност.
Примери на доверливи информации вклучуваат лични податоци на клиенти и вработени, состојби на сметки на клиенти, меници, нотарски акти, друг вид на обезбедување, договори со клиенти, односно информациите кои се банкарска тајна спаѓаат во оваа категорија.
Банката има донесено Процедура - класификација за информациска сигурност 7.П.6 и Работна инструкција - Упатство за вреднување(класификација) на сигурност на информациски средства 7.РИ.6 каде што подетално се утврдени параметрите за класифицирање на доверливоста на податоците и информациите.
При оценувањето на потребата и обемот на објавување на информациите, податоците и извештаите, Банката конкретно идентификува и анализира до кој степен откривањето на конкретна информација би влијаелo на правата на нејзините клиенти или договорни страни или би претставувало повреда на законски утврдената доверливост и/или банкарска тајна.</t>
  </si>
  <si>
    <t>Извештај за финансиските иновации</t>
  </si>
  <si>
    <r>
      <rPr>
        <b/>
        <sz val="11"/>
        <color theme="1"/>
        <rFont val="Tahoma"/>
        <family val="2"/>
        <charset val="204"/>
      </rPr>
      <t>Состав на Одборот за управување со ризици</t>
    </r>
    <r>
      <rPr>
        <sz val="11"/>
        <color theme="1"/>
        <rFont val="Tahoma"/>
        <family val="2"/>
        <charset val="204"/>
      </rPr>
      <t xml:space="preserve">                                                                                                                                                                                            </t>
    </r>
    <r>
      <rPr>
        <b/>
        <sz val="11"/>
        <color theme="1"/>
        <rFont val="Tahoma"/>
        <family val="2"/>
        <charset val="204"/>
      </rPr>
      <t>Д-р Беркан Имери</t>
    </r>
    <r>
      <rPr>
        <sz val="11"/>
        <color theme="1"/>
        <rFont val="Tahoma"/>
        <family val="2"/>
        <charset val="204"/>
      </rPr>
      <t xml:space="preserve">, Претседател на Одборот за управување со ризици и член на Управниот Одбор на Банката;
</t>
    </r>
    <r>
      <rPr>
        <b/>
        <sz val="11"/>
        <color theme="1"/>
        <rFont val="Tahoma"/>
        <family val="2"/>
        <charset val="204"/>
      </rPr>
      <t>Г-дин Александар Иљов</t>
    </r>
    <r>
      <rPr>
        <sz val="11"/>
        <color theme="1"/>
        <rFont val="Tahoma"/>
        <family val="2"/>
        <charset val="204"/>
      </rPr>
      <t xml:space="preserve">, член на Одборот за управување со ризици и член на Управниот Одбор на Банката;
</t>
    </r>
    <r>
      <rPr>
        <b/>
        <sz val="11"/>
        <color theme="1"/>
        <rFont val="Tahoma"/>
        <family val="2"/>
        <charset val="204"/>
      </rPr>
      <t>Г-дин Владимир Давчев</t>
    </r>
    <r>
      <rPr>
        <sz val="11"/>
        <color theme="1"/>
        <rFont val="Tahoma"/>
        <family val="2"/>
        <charset val="204"/>
      </rPr>
      <t xml:space="preserve">, член на Одборот за управување со ризици, Директор на Сектор за управување со ризици и финансиско управување;
</t>
    </r>
    <r>
      <rPr>
        <b/>
        <sz val="11"/>
        <color theme="1"/>
        <rFont val="Tahoma"/>
        <family val="2"/>
        <charset val="204"/>
      </rPr>
      <t>Г-дин Левент Ајрула</t>
    </r>
    <r>
      <rPr>
        <sz val="11"/>
        <color theme="1"/>
        <rFont val="Tahoma"/>
        <family val="2"/>
        <charset val="204"/>
      </rPr>
      <t xml:space="preserve">, член на Одборот за управување со ризици, Директор на Сектор за меѓународно банкарство и средства и ликвидност;
</t>
    </r>
    <r>
      <rPr>
        <b/>
        <sz val="11"/>
        <color theme="1"/>
        <rFont val="Tahoma"/>
        <family val="2"/>
        <charset val="204"/>
      </rPr>
      <t>Г-дин Владо Ковачевски</t>
    </r>
    <r>
      <rPr>
        <sz val="11"/>
        <color theme="1"/>
        <rFont val="Tahoma"/>
        <family val="2"/>
        <charset val="204"/>
      </rPr>
      <t xml:space="preserve">, член на Одборот за управување со ризици, Директор на Сектор за операции;
</t>
    </r>
    <r>
      <rPr>
        <b/>
        <sz val="11"/>
        <color theme="1"/>
        <rFont val="Tahoma"/>
        <family val="2"/>
        <charset val="204"/>
      </rPr>
      <t>Г-ѓа Марија Кироска-Јовческа</t>
    </r>
    <r>
      <rPr>
        <sz val="11"/>
        <color theme="1"/>
        <rFont val="Tahoma"/>
        <family val="2"/>
        <charset val="204"/>
      </rPr>
      <t xml:space="preserve">, член на Одборот за управување со ризици, Директор на Сектор за кредитирање;
</t>
    </r>
    <r>
      <rPr>
        <b/>
        <sz val="11"/>
        <color theme="1"/>
        <rFont val="Tahoma"/>
        <family val="2"/>
        <charset val="204"/>
      </rPr>
      <t>Г-ѓа Дерја Хамза Сефери</t>
    </r>
    <r>
      <rPr>
        <sz val="11"/>
        <color theme="1"/>
        <rFont val="Tahoma"/>
        <family val="2"/>
        <charset val="204"/>
      </rPr>
      <t>, член на Одборот за управување со ризици, Директор на Сектор за следење на кредитен ризик, наплата на ризични побарувања и правни работи. 
Во 2025 година Одборот за управување со ризици одржа 52 седници.</t>
    </r>
  </si>
  <si>
    <t xml:space="preserve">Целта на Планот за управување со ликвидносниот ризик во вонредни услови е дефинирање на вонредните услови во кои ќе се применува Планот, или: индикаторите за рано предупредување за настанување на вонредните услови, одредување на лицата во банката коишто се одговорни за следење и известување во врска со овие индикатори, поделба на задачите, надлежностите и одговорностите во врска со примена на Планот, како и начинот на следењето на неговото исполнување. 
Активностите во врска со мерките кои треба да се превземат навремено и по прифатлива цена, во случај на сериозни проблеми во финансирањето на некои или сите активности на Банката, нивно спроведување и надминување на стресните/ кризните ситуации. Во тој контекст, потребно е дефинирање на активностите што треба да се превземат и утврдување на можните извори на средства, нивната големина и приоритет на користење во различни услови, како и дефинирање на временскиот период во кој треба да се преземат дефинираните активности и притоа утврдување на начинот на комуникација со главните депоненти, деловните партнери, други клиенти и јавноста во вонредни услови. Со следење на специфични или системски сигнали кои можат да укажуваат на стресна или кризна состојба во Банката, се цели кон: елиминирање на ризикот Банката да не ги исполнува навремено своите обврски, заштита на правата и интересите на физичките и правни лица (штедачи, инвеститори и сите останати клиенти на Банката), кои се директно или индиректно погодени од состојбата со ликвидноста на Банката и солидното извршување на нејзините активности, како и обезбедување дека Банката може да се врати на нормалните деловни активности во раните фази. Планот има за цел да ги воспостави и управува со следниве процеси: Дефинирање, мерење и следење на вонредните ситуации на ликвидноста, Дизајнирање на систем за рано предупредување за ликвидност и утврдување на индикатори за рано предупредување,  Воспоставување на структура за известување, одговорни лица во врска со состојбата на ликвидноста на банката (нормална / стресна / кризна) како и податоци за контакт лица одговорни за спроведување на Планот, Одредување на должности и одговорности со цел управување со вонредните услови со ликвидноста, Креирање на неопходни акциски планови во најбрз можен рок, за решавање на вонредните услови со ликвидноста, Периодично ревидирање на Планот за да се земат предвид промените во внатрешните и надворешните услови на работењето на Банката. </t>
  </si>
  <si>
    <t>Извештајноста при управување и слкедење на пазарниот ризик се состои од: дневни извештаи (нивоа на изложеност, потенцијални надминувања на лимити и др.), квартални согледувања за активно-континуирано контролирање и следење на соодветните показатели, лимити и сл., соодветните резултати од стрес тестирањата, како и предвидувања за потребните усогласувања  преку соодветни стратегии и акциски планови на квартална основа, извештаи за соодветни вонредни пазарни услови (превенирање во услови на одредени вонредни случувања т.е. соодветно ескалирање на пазарните услови, во однос на надмување на поставените лимити (ранопредупредувачки сигнали и сл.). За овие состојби веднаш се известува менаџментот (се одржуваат вонредни состаноци-насоки и сл.)</t>
  </si>
  <si>
    <t xml:space="preserve">Целта на Политиката претставува: определување на обемот на пазарниот ризик за ефективно и адекватно управување со пазарниот ризик, определување на обврските и одговорностите на организационите единици одговорни за пазарниот ризик и објаснување на внатрешните политики за мерење и управување со пазарниот ризик, сегрегирано во целост како сеопфатна рамка за: 
-	идентификување, мерење, мониторирање и управување
-	одредување на соодветен апетит за преземен ризик
-	утврдување на соодветна структура за определување и следење на лимитите на пазарен ризик
-	адекватен увид и надзор во континуитет од страна менаџментот на Банката со цел за создавање свесност за преземениот пазарен ризик на највисоко ниво и воспоставување култура на ризик.  </t>
  </si>
  <si>
    <t>Согласно Одлуката за адекватност на капиталот Банката е во обврска да пресметува и располага со капитал кој што е потребен за покривање на пазарниот ризик, преку што се утврдува потребниот расположив капитал потребен за покривање на пазарни ризици доколку износот на позициите во портфолиото за тргување никогаш не го надминува утврдениот процент од вкупните активности на банката. Вкупните активности на банката се пресметуваат како збир на активните билансни и вонбилансни ставки. Банката согласно стандардна утврдена методологија на квартална основа ја одредува вредноста на активните билансни и вонбилансни ставки согласно со Одлуката за Методологија за евидентирање и вреднување на сметководствените ставки и за подготовка на финансиските извештаи</t>
  </si>
  <si>
    <t>Во рамки на групата и со поврзаните лице се реализираат следните трансакции:
- трансакции по основ на кредити;
- трансакции по основ на депозити;
- трансакции по основ на камата;
- трансакции по основ на провизија;
- трансакции по основ на хартии од вредност;
- трансакции по основ на swap/forward договори;
- трансакции по основ на полиси за осигурување и останати трансакции.</t>
  </si>
  <si>
    <t>Пребивање (нетирање) на средствата и обврските и на приходите и расходите вообичаено не се бара или не е дозволено со МСФИ, освен ако се исполнети одредени услови, предвидени со соодветниот стандард.
Пребивањето, под одредени услови, може да се употреби за следните ставки:
- финансиски средства и обврски
- одложен данок
- добивки и загуби при продажба на финансиските инструменти
- пруходи и расходи од курсирање кои произлегуваат од одделни ставки во билансот на состојба доколку се користи дневно или месечно курсирање.
- Расходи и приходи поврзани со дополнително издвојување и ослободување на пооделно резервирање или исправка на вредноста.</t>
  </si>
  <si>
    <t>Политиката за наградување го опфаќа вкупното наградување кое се врши на било каков начин и форма кон вработените а кое вклучува плати, варијабилно наградување како и безготовински надоместоци. Политиката го опфаќа целокупното наградување кое вклучува исплата на парични надоместоци, кои опфаќаат: варијабилен дел, надоместоци од трети лица но и бeзготовински надоместоци.</t>
  </si>
  <si>
    <t>Успешноста во работењето се мери преку годишните евалуации, преку анализа на остварените KPI за организационите делови во централата на банката, односно преку системот на категоризација на филијалите за вработените во филијалите на банката</t>
  </si>
  <si>
    <t>Нормативот на плата во себе го содржи фиксниот и варијабилниот дел од надоместокот за плата на вработените, односно претставува збир од двата елементи. Фиксниот дел изнесува 70% од нормативот, а варијабилниот дел 30% од нормативот. Истиот сооднос го задржува и за пресметаната и исплатената плата на вработениот.</t>
  </si>
  <si>
    <t>За годишниот надоместок за деловна успешност се генералните критериуми на ниво на банка усогласени со критериумите на ниво на глобална групација на Халкбанк, додека за посебните наградувања поврзани со одредена кампања за конкретен производ се поединечни критериуми поврзани со остварените таргети за производот за кој се однесува конкретниот награден циклус.</t>
  </si>
  <si>
    <t>ФАТИХ ШАХБАЗ</t>
  </si>
  <si>
    <t>БИЛАЛ СУЏУБАШИ</t>
  </si>
  <si>
    <t>БЕРКАН ИМЕРИ</t>
  </si>
  <si>
    <t>АЛЕКСАНДАР ИЉОВ</t>
  </si>
  <si>
    <t>МУХАММЕД ХАЏИПАЗИ</t>
  </si>
  <si>
    <t>https://www.halkbank.mk/upraven-odbor.nspx</t>
  </si>
  <si>
    <t>БИЉАНА АНГЕЛОВА</t>
  </si>
  <si>
    <t>ИЛХАН БОЛУКБАШ</t>
  </si>
  <si>
    <t>МИРАЧ ТАШ</t>
  </si>
  <si>
    <t>ОЛЏАЈ АТЛИОГЛУ</t>
  </si>
  <si>
    <t>ОСМАН АРСЛАН</t>
  </si>
  <si>
    <t>РЕЏЕП СУЛЕЈМАН ОЗДИЛ</t>
  </si>
  <si>
    <t>СЕЈДЕФА ЏАФЧЕ</t>
  </si>
  <si>
    <t>ХАЛК БАНКА АД - СКОПЈЕ</t>
  </si>
  <si>
    <t>MKIKBA101015</t>
  </si>
  <si>
    <t>Обични акции</t>
  </si>
  <si>
    <t>10000,00 MKD</t>
  </si>
  <si>
    <t>- Право на глас, така што една обична акција дава право на еден  глас во Собранието на Банката
- право на дивиденда согласно одлуката на Собранието на Банката
- право на исплата од остатокот од ликвидациската, односно стечајната маса на Банката</t>
  </si>
  <si>
    <t>Согласно Законот за банки, подзаконската регулатива на Народна Банка и Статутот на Халк Банка АД Скопје, надлежностите на Надзорниот одбор кои се однесуваат на областа на ризиците генерално се во насока на  усвојување на политиките за управување со ризици на Банката, оцена на системите на управување со ризиците, утврдување краткорочни и долгорочни стратегии за управуање со одделните видови ризици на кои е изложена како и разгледување на извештаите на одборот за управување со ризици. Согласно постапката дефинирана со Деловникот за работа на Надзорниот одбор, по доставување на потребните материјали од страна на надлежните организациони единици во Банката во роковите и фреквенцијата утврдени со Деловникот до Дирекцијата за правни работи, истите се вклучуваат во дневниот ред на Надзорниот одбор при што се предмет на дискусија и разгледување односно одобрување од страна на членовите на Одборот.
Согласно Законот за банки, подзаконската регулатива на Народна Банка и Статутот на Халк Банка АД Скопје, надлежностите на Управниот одбор кои се однесуваат на областа на ризиците генерално се во насока на  управување и следење на ризиците на кои е изложена банката во работењето. Управниот одбор ги извршува одлуките на Надзорниот одбор на банката, односно се грижи за нивното спроведување и е одговорен за редовноста и точноста на извештаите што се доставуваат до Народната банка во согласност со закон и прописите донесени врз основа на закон. Управниот одбор го известува Надзорниот одбор за своето работење најмалку еднаш квартално. Управниот одбор е должен веднаш да го извести Надзорниот одбор за: влошена ликвидност или солвентност на банката; постоење основ за укинување на дозволата за основање и работење или за забрана за извршување на одредена финансиска активност, согласно со закон; намалување на сопствените средства под пропишаното ниво во согласност со овој закон; наодите на супервизијата и надзорот на Народната банка и наодите на Управата за јавни приходи и други контролни органи. Согласно Кодексот за Корпоративно управување, покрај горенаведените случаи за неодложно  известување на Надзорниот одбор, Управниот одбор го известува и за промени во работењето кои се значајни за надлежностите на Надзорниот одбор, односно за:промени во управувањето со ризиците; промени во солвентната и ликвидносната позиција на Банката и нејзината финансиска состојба; надминување на лимитите на изложеност и неусогласеност на работењето со прописите. Согласно Деловникот за работа на Управниот одбор извештаите/известувањата за кои согласно законската и подзаконската регулатива за разгледување е надлежен Управниот одбор, надлежните организациони единици на Банката се должни да ги достават за разгледување односно одобрување од страна на Управниот одбор (месечно/квартално/полугодишно).</t>
  </si>
  <si>
    <t>Приватна понуда</t>
  </si>
  <si>
    <t>Во текот на 2025 година, Банката нема издадени нови капитални инструменти</t>
  </si>
  <si>
    <t>Хартијата од вредност не е поставена на платформа за тргување</t>
  </si>
  <si>
    <t>Со хартијата од вредност не се тргува</t>
  </si>
  <si>
    <t>Капиталниот инструмент претставуваат дел од редовниот основен капитал и истиот има највисок квалитет.</t>
  </si>
  <si>
    <t>со состојба на 31.12.2025</t>
  </si>
  <si>
    <t>Извештај за износот и квалитетот на редовните и нефункционалните кредитни изложености со состојба на 31.12.2025</t>
  </si>
  <si>
    <t>на 31.12.2025 година</t>
  </si>
  <si>
    <t>за второто полугодие од 2025 година</t>
  </si>
  <si>
    <t>Потврдувам/e дека објавените извештаи и податоци со состојба на датум  31.12.2025 година, се усогласени со барањата на Одлуката за објавување извештаи и податоци од страна на банките („Службен весник на Република Северна Македонија“ бр. 36/23 и 179/24) и со политиката за објавување податоци и извештаи на Халкбанк АД Скопје .</t>
  </si>
  <si>
    <t>Од   Беркан Имери                        Извршен Директор                                        28.05.2026</t>
  </si>
  <si>
    <t>Од   Александар Иљов                  Извршен Директор                                        28.05.2026</t>
  </si>
  <si>
    <t>Од   Мухаммед Хаџипази               Извршен Директор                                        28.05.2026</t>
  </si>
  <si>
    <t xml:space="preserve"> (назив на банката)</t>
  </si>
  <si>
    <r>
      <t xml:space="preserve">Банка/Штедилница </t>
    </r>
    <r>
      <rPr>
        <b/>
        <u/>
        <sz val="11"/>
        <rFont val="Tahoma"/>
        <family val="2"/>
        <charset val="204"/>
      </rPr>
      <t>Халкбанк АД Скопје</t>
    </r>
  </si>
  <si>
    <t>Банката ќе започне да ги објавува податоците од 01 јануари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</si>
</sst>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_(* \(#,##0.00\);_(* &quot;-&quot;??_);_(@_)"/>
    <numFmt numFmtId="165" formatCode="_-* #,##0.000_-;\-* #,##0.000_-;_-* &quot;-&quot;??_-;_-@_-"/>
    <numFmt numFmtId="166" formatCode="0.000"/>
    <numFmt numFmtId="167" formatCode="_-* #,##0_-;\-* #,##0_-;_-* &quot;-&quot;??_-;_-@_-"/>
  </numFmts>
  <fonts count="69" x14ac:knownFonts="1">
    <font>
      <sz val="11"/>
      <color theme="1"/>
      <name val="Calibri"/>
      <family val="2"/>
      <scheme val="minor"/>
    </font>
    <font>
      <sz val="11"/>
      <color theme="1"/>
      <name val="Tahoma"/>
      <family val="2"/>
      <charset val="204"/>
    </font>
    <font>
      <b/>
      <sz val="11"/>
      <name val="Tahoma"/>
      <family val="2"/>
      <charset val="204"/>
    </font>
    <font>
      <sz val="11"/>
      <name val="Tahoma"/>
      <family val="2"/>
      <charset val="204"/>
    </font>
    <font>
      <b/>
      <sz val="11"/>
      <color indexed="8"/>
      <name val="Tahoma"/>
      <family val="2"/>
      <charset val="204"/>
    </font>
    <font>
      <sz val="11"/>
      <color indexed="8"/>
      <name val="Tahoma"/>
      <family val="2"/>
      <charset val="204"/>
    </font>
    <font>
      <b/>
      <sz val="11"/>
      <color indexed="8"/>
      <name val="Tahoma"/>
      <family val="2"/>
    </font>
    <font>
      <b/>
      <sz val="11"/>
      <color theme="1"/>
      <name val="Tahoma"/>
      <family val="2"/>
      <charset val="204"/>
    </font>
    <font>
      <b/>
      <i/>
      <sz val="11"/>
      <color indexed="8"/>
      <name val="Tahoma"/>
      <family val="2"/>
      <charset val="204"/>
    </font>
    <font>
      <sz val="11"/>
      <color indexed="8"/>
      <name val="Tahoma"/>
      <family val="2"/>
    </font>
    <font>
      <sz val="11"/>
      <color theme="1"/>
      <name val="Tahoma"/>
      <family val="2"/>
    </font>
    <font>
      <i/>
      <sz val="11"/>
      <color indexed="8"/>
      <name val="Tahoma"/>
      <family val="2"/>
    </font>
    <font>
      <sz val="11"/>
      <name val="Tahoma"/>
      <family val="2"/>
    </font>
    <font>
      <sz val="11"/>
      <color theme="1"/>
      <name val="Calibri"/>
      <family val="2"/>
      <scheme val="minor"/>
    </font>
    <font>
      <sz val="11"/>
      <color theme="1"/>
      <name val="Calibri"/>
      <family val="2"/>
      <charset val="204"/>
      <scheme val="minor"/>
    </font>
    <font>
      <b/>
      <sz val="11"/>
      <name val="Tahoma"/>
      <family val="2"/>
    </font>
    <font>
      <sz val="10"/>
      <name val="Tahoma"/>
      <family val="2"/>
    </font>
    <font>
      <b/>
      <sz val="11"/>
      <color theme="1"/>
      <name val="Tahoma"/>
      <family val="2"/>
    </font>
    <font>
      <sz val="9"/>
      <name val="Tahoma"/>
      <family val="2"/>
    </font>
    <font>
      <sz val="8"/>
      <color theme="1"/>
      <name val="Calibri"/>
      <family val="2"/>
      <scheme val="minor"/>
    </font>
    <font>
      <b/>
      <i/>
      <u/>
      <sz val="11"/>
      <color indexed="8"/>
      <name val="Tahoma"/>
      <family val="2"/>
    </font>
    <font>
      <sz val="10"/>
      <name val="Arial"/>
      <family val="2"/>
    </font>
    <font>
      <sz val="8"/>
      <name val="Tahoma"/>
      <family val="2"/>
      <charset val="204"/>
    </font>
    <font>
      <sz val="11"/>
      <color indexed="8"/>
      <name val="Calibri"/>
      <family val="2"/>
    </font>
    <font>
      <sz val="10"/>
      <name val="Arial"/>
      <family val="2"/>
      <charset val="204"/>
    </font>
    <font>
      <sz val="11"/>
      <color rgb="FFFF0000"/>
      <name val="Tahoma"/>
      <family val="2"/>
      <charset val="204"/>
    </font>
    <font>
      <b/>
      <sz val="7"/>
      <color indexed="8"/>
      <name val="Tahoma"/>
      <family val="2"/>
      <charset val="204"/>
    </font>
    <font>
      <b/>
      <sz val="10"/>
      <color indexed="8"/>
      <name val="Tahoma"/>
      <family val="2"/>
      <charset val="204"/>
    </font>
    <font>
      <i/>
      <sz val="11"/>
      <color theme="1"/>
      <name val="Tahoma"/>
      <family val="2"/>
      <charset val="204"/>
    </font>
    <font>
      <sz val="10"/>
      <name val="Times New Roman"/>
      <family val="1"/>
    </font>
    <font>
      <sz val="12"/>
      <name val="Tahoma"/>
      <family val="2"/>
      <charset val="204"/>
    </font>
    <font>
      <b/>
      <sz val="12"/>
      <name val="Tahoma"/>
      <family val="2"/>
      <charset val="204"/>
    </font>
    <font>
      <i/>
      <sz val="11"/>
      <name val="Tahoma"/>
      <family val="2"/>
      <charset val="204"/>
    </font>
    <font>
      <sz val="10"/>
      <color theme="1"/>
      <name val="Calibri"/>
      <family val="2"/>
      <scheme val="minor"/>
    </font>
    <font>
      <sz val="11"/>
      <color rgb="FF000000"/>
      <name val="Tahoma"/>
      <family val="2"/>
      <charset val="204"/>
    </font>
    <font>
      <i/>
      <sz val="11"/>
      <color rgb="FF000000"/>
      <name val="Tahoma"/>
      <family val="2"/>
      <charset val="204"/>
    </font>
    <font>
      <b/>
      <sz val="12"/>
      <color rgb="FF000000"/>
      <name val="Tahoma"/>
      <family val="2"/>
      <charset val="204"/>
    </font>
    <font>
      <sz val="8"/>
      <color theme="1"/>
      <name val="Tahoma"/>
      <family val="2"/>
      <charset val="204"/>
    </font>
    <font>
      <b/>
      <sz val="11"/>
      <color rgb="FF000000"/>
      <name val="Tahoma"/>
      <family val="2"/>
      <charset val="204"/>
    </font>
    <font>
      <sz val="11"/>
      <name val="MAC C Times"/>
      <family val="1"/>
    </font>
    <font>
      <i/>
      <sz val="11"/>
      <color indexed="8"/>
      <name val="Tahoma"/>
      <family val="2"/>
      <charset val="204"/>
    </font>
    <font>
      <i/>
      <sz val="10"/>
      <color theme="1"/>
      <name val="Tahoma"/>
      <family val="2"/>
      <charset val="204"/>
    </font>
    <font>
      <i/>
      <sz val="10"/>
      <name val="Tahoma"/>
      <family val="2"/>
      <charset val="204"/>
    </font>
    <font>
      <sz val="8"/>
      <color theme="1"/>
      <name val="Times New Roman"/>
      <family val="1"/>
      <charset val="204"/>
    </font>
    <font>
      <sz val="10"/>
      <color theme="1"/>
      <name val="Tahoma"/>
      <family val="2"/>
      <charset val="204"/>
    </font>
    <font>
      <b/>
      <sz val="11"/>
      <color rgb="FF000000"/>
      <name val="Segoe UI"/>
      <family val="2"/>
      <charset val="204"/>
    </font>
    <font>
      <sz val="11"/>
      <color rgb="FF000000"/>
      <name val="Calibri"/>
      <family val="2"/>
      <scheme val="minor"/>
    </font>
    <font>
      <sz val="11"/>
      <color rgb="FF000000"/>
      <name val="Segoe UI"/>
      <family val="2"/>
    </font>
    <font>
      <sz val="12"/>
      <color theme="1"/>
      <name val="Calibri"/>
      <family val="2"/>
      <scheme val="minor"/>
    </font>
    <font>
      <sz val="9"/>
      <color theme="1"/>
      <name val="Tahoma"/>
      <family val="2"/>
      <charset val="204"/>
    </font>
    <font>
      <b/>
      <sz val="10"/>
      <color rgb="FF2F5773"/>
      <name val="Calibri"/>
      <family val="2"/>
      <scheme val="minor"/>
    </font>
    <font>
      <b/>
      <sz val="11"/>
      <color theme="1"/>
      <name val="Calibri"/>
      <family val="2"/>
      <scheme val="minor"/>
    </font>
    <font>
      <sz val="12"/>
      <color theme="1"/>
      <name val="Tahoma"/>
      <family val="2"/>
      <charset val="204"/>
    </font>
    <font>
      <sz val="11"/>
      <name val="Calibri"/>
      <family val="2"/>
      <charset val="204"/>
    </font>
    <font>
      <sz val="11"/>
      <name val="Calibri"/>
      <family val="2"/>
      <scheme val="minor"/>
    </font>
    <font>
      <b/>
      <sz val="11"/>
      <color theme="1"/>
      <name val="Calibri"/>
      <family val="2"/>
      <charset val="204"/>
      <scheme val="minor"/>
    </font>
    <font>
      <sz val="10"/>
      <name val="Tahoma"/>
      <family val="2"/>
      <charset val="204"/>
    </font>
    <font>
      <sz val="11"/>
      <name val="Calibri"/>
      <family val="2"/>
      <charset val="204"/>
      <scheme val="minor"/>
    </font>
    <font>
      <u/>
      <sz val="11"/>
      <color theme="10"/>
      <name val="Calibri"/>
      <family val="2"/>
      <scheme val="minor"/>
    </font>
    <font>
      <sz val="10"/>
      <color rgb="FFFF0000"/>
      <name val="Tahoma"/>
      <family val="2"/>
      <charset val="204"/>
    </font>
    <font>
      <sz val="10"/>
      <name val="Arial Tur"/>
      <charset val="162"/>
    </font>
    <font>
      <sz val="11"/>
      <color rgb="FF1F1F1F"/>
      <name val="Tahoma"/>
      <family val="2"/>
      <charset val="204"/>
    </font>
    <font>
      <b/>
      <sz val="11"/>
      <color rgb="FF000000"/>
      <name val="Calibri"/>
      <family val="2"/>
      <charset val="204"/>
      <scheme val="minor"/>
    </font>
    <font>
      <sz val="8"/>
      <name val="Calibri"/>
      <family val="2"/>
      <scheme val="minor"/>
    </font>
    <font>
      <sz val="11"/>
      <color rgb="FF111111"/>
      <name val="Calibri"/>
      <family val="2"/>
      <charset val="204"/>
      <scheme val="minor"/>
    </font>
    <font>
      <sz val="11"/>
      <color rgb="FF111111"/>
      <name val="Tahoma"/>
      <family val="2"/>
      <charset val="204"/>
    </font>
    <font>
      <b/>
      <sz val="13"/>
      <name val="Tahoma"/>
      <family val="2"/>
      <charset val="204"/>
    </font>
    <font>
      <sz val="13"/>
      <name val="Tahoma"/>
      <family val="2"/>
      <charset val="204"/>
    </font>
    <font>
      <b/>
      <u/>
      <sz val="11"/>
      <name val="Tahoma"/>
      <family val="2"/>
      <charset val="204"/>
    </font>
  </fonts>
  <fills count="17">
    <fill>
      <patternFill patternType="none"/>
    </fill>
    <fill>
      <patternFill patternType="gray125"/>
    </fill>
    <fill>
      <patternFill patternType="solid">
        <fgColor theme="2"/>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theme="0" tint="-0.34998626667073579"/>
        <bgColor indexed="64"/>
      </patternFill>
    </fill>
    <fill>
      <patternFill patternType="solid">
        <fgColor rgb="FFFFFFFF"/>
        <bgColor indexed="64"/>
      </patternFill>
    </fill>
    <fill>
      <patternFill patternType="solid">
        <fgColor rgb="FFE7E6E6"/>
        <bgColor indexed="64"/>
      </patternFill>
    </fill>
    <fill>
      <patternFill patternType="solid">
        <fgColor theme="0" tint="-0.49998474074526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s>
  <borders count="8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bottom style="medium">
        <color indexed="64"/>
      </bottom>
      <diagonal/>
    </border>
    <border>
      <left/>
      <right/>
      <top style="thin">
        <color indexed="64"/>
      </top>
      <bottom/>
      <diagonal/>
    </border>
    <border>
      <left style="medium">
        <color rgb="FF000000"/>
      </left>
      <right/>
      <top/>
      <bottom style="medium">
        <color indexed="64"/>
      </bottom>
      <diagonal/>
    </border>
    <border>
      <left/>
      <right style="medium">
        <color rgb="FF000000"/>
      </right>
      <top/>
      <bottom style="medium">
        <color indexed="64"/>
      </bottom>
      <diagonal/>
    </border>
    <border>
      <left style="thin">
        <color indexed="8"/>
      </left>
      <right style="medium">
        <color indexed="64"/>
      </right>
      <top style="thin">
        <color indexed="8"/>
      </top>
      <bottom style="thin">
        <color indexed="8"/>
      </bottom>
      <diagonal/>
    </border>
  </borders>
  <cellStyleXfs count="16">
    <xf numFmtId="0" fontId="0" fillId="0" borderId="0"/>
    <xf numFmtId="0" fontId="14" fillId="0" borderId="0"/>
    <xf numFmtId="0" fontId="13" fillId="0" borderId="0"/>
    <xf numFmtId="0" fontId="13" fillId="0" borderId="0"/>
    <xf numFmtId="0" fontId="21" fillId="0" borderId="0"/>
    <xf numFmtId="0" fontId="23" fillId="0" borderId="0"/>
    <xf numFmtId="0" fontId="24" fillId="0" borderId="0"/>
    <xf numFmtId="9" fontId="23" fillId="0" borderId="0" applyFont="0" applyFill="0" applyBorder="0" applyAlignment="0" applyProtection="0"/>
    <xf numFmtId="164" fontId="23" fillId="0" borderId="0" applyFont="0" applyFill="0" applyBorder="0" applyAlignment="0" applyProtection="0"/>
    <xf numFmtId="0" fontId="29" fillId="0" borderId="0"/>
    <xf numFmtId="0" fontId="21" fillId="0" borderId="0"/>
    <xf numFmtId="0" fontId="39" fillId="0" borderId="0"/>
    <xf numFmtId="43" fontId="13" fillId="0" borderId="0" applyFont="0" applyFill="0" applyBorder="0" applyAlignment="0" applyProtection="0"/>
    <xf numFmtId="9" fontId="13" fillId="0" borderId="0" applyFont="0" applyFill="0" applyBorder="0" applyAlignment="0" applyProtection="0"/>
    <xf numFmtId="0" fontId="58" fillId="0" borderId="0" applyNumberFormat="0" applyFill="0" applyBorder="0" applyAlignment="0" applyProtection="0"/>
    <xf numFmtId="0" fontId="60" fillId="0" borderId="0"/>
  </cellStyleXfs>
  <cellXfs count="1528">
    <xf numFmtId="0" fontId="0" fillId="0" borderId="0" xfId="0"/>
    <xf numFmtId="0" fontId="1" fillId="0" borderId="0" xfId="0" applyFont="1"/>
    <xf numFmtId="0" fontId="1" fillId="0" borderId="6" xfId="0" applyFont="1" applyBorder="1" applyAlignment="1">
      <alignment horizontal="center" vertical="center" wrapText="1"/>
    </xf>
    <xf numFmtId="0" fontId="1" fillId="0" borderId="8" xfId="0" applyFont="1" applyBorder="1" applyAlignment="1">
      <alignment vertical="center" wrapText="1"/>
    </xf>
    <xf numFmtId="0" fontId="1" fillId="0" borderId="10" xfId="0" applyFont="1" applyBorder="1" applyAlignment="1">
      <alignment vertical="center" wrapText="1"/>
    </xf>
    <xf numFmtId="0" fontId="3" fillId="0" borderId="0" xfId="0" applyFont="1"/>
    <xf numFmtId="0" fontId="3" fillId="0" borderId="0" xfId="0" applyFont="1" applyAlignment="1">
      <alignment horizontal="right" vertical="top" wrapText="1"/>
    </xf>
    <xf numFmtId="0" fontId="2" fillId="0" borderId="16" xfId="0" applyFont="1" applyBorder="1" applyAlignment="1">
      <alignment horizontal="right" vertical="top"/>
    </xf>
    <xf numFmtId="0" fontId="2" fillId="0" borderId="8" xfId="0" applyFont="1" applyBorder="1"/>
    <xf numFmtId="0" fontId="2" fillId="0" borderId="0" xfId="0" applyFont="1"/>
    <xf numFmtId="0" fontId="3" fillId="0" borderId="9" xfId="0" applyFont="1" applyBorder="1" applyAlignment="1">
      <alignment vertical="top"/>
    </xf>
    <xf numFmtId="0" fontId="3" fillId="0" borderId="10" xfId="0" applyFont="1" applyBorder="1"/>
    <xf numFmtId="0" fontId="3" fillId="0" borderId="9" xfId="0" applyFont="1" applyBorder="1" applyAlignment="1"/>
    <xf numFmtId="0" fontId="3" fillId="0" borderId="8" xfId="0" applyFont="1" applyBorder="1"/>
    <xf numFmtId="0" fontId="3" fillId="0" borderId="10" xfId="0" applyFont="1" applyBorder="1" applyAlignment="1">
      <alignment wrapText="1"/>
    </xf>
    <xf numFmtId="0" fontId="3" fillId="0" borderId="10" xfId="0" applyFont="1" applyBorder="1" applyAlignment="1">
      <alignment horizontal="right"/>
    </xf>
    <xf numFmtId="0" fontId="3" fillId="0" borderId="17" xfId="0" applyFont="1" applyBorder="1" applyAlignment="1"/>
    <xf numFmtId="0" fontId="3" fillId="0" borderId="19" xfId="0" applyFont="1" applyBorder="1" applyAlignment="1">
      <alignment horizontal="right"/>
    </xf>
    <xf numFmtId="0" fontId="3" fillId="0" borderId="8" xfId="0" quotePrefix="1" applyFont="1" applyFill="1" applyBorder="1"/>
    <xf numFmtId="0" fontId="3" fillId="0" borderId="10" xfId="0" quotePrefix="1" applyFont="1" applyFill="1" applyBorder="1"/>
    <xf numFmtId="0" fontId="3" fillId="0" borderId="20" xfId="0" applyFont="1" applyBorder="1" applyAlignment="1">
      <alignment vertical="top"/>
    </xf>
    <xf numFmtId="0" fontId="3" fillId="0" borderId="21" xfId="0" quotePrefix="1" applyFont="1" applyFill="1" applyBorder="1"/>
    <xf numFmtId="0" fontId="3" fillId="0" borderId="11" xfId="0" applyFont="1" applyBorder="1" applyAlignment="1">
      <alignment vertical="top"/>
    </xf>
    <xf numFmtId="0" fontId="3" fillId="0" borderId="13" xfId="0" quotePrefix="1" applyFont="1" applyFill="1" applyBorder="1"/>
    <xf numFmtId="0" fontId="2" fillId="0" borderId="17" xfId="0" applyFont="1" applyBorder="1" applyAlignment="1">
      <alignment horizontal="right" vertical="top"/>
    </xf>
    <xf numFmtId="0" fontId="3" fillId="0" borderId="22" xfId="0" applyFont="1" applyBorder="1"/>
    <xf numFmtId="0" fontId="3" fillId="0" borderId="9" xfId="0" applyFont="1" applyBorder="1" applyAlignment="1">
      <alignment horizontal="right"/>
    </xf>
    <xf numFmtId="0" fontId="3" fillId="0" borderId="10" xfId="0" quotePrefix="1" applyFont="1" applyBorder="1" applyAlignment="1">
      <alignment wrapText="1"/>
    </xf>
    <xf numFmtId="0" fontId="3" fillId="0" borderId="9" xfId="0" quotePrefix="1" applyFont="1" applyBorder="1" applyAlignment="1">
      <alignment horizontal="right"/>
    </xf>
    <xf numFmtId="0" fontId="3" fillId="0" borderId="10" xfId="0" quotePrefix="1" applyFont="1" applyBorder="1"/>
    <xf numFmtId="0" fontId="3" fillId="0" borderId="23" xfId="0" applyFont="1" applyBorder="1" applyAlignment="1">
      <alignment horizontal="right"/>
    </xf>
    <xf numFmtId="0" fontId="3" fillId="0" borderId="22" xfId="0" quotePrefix="1" applyFont="1" applyBorder="1"/>
    <xf numFmtId="0" fontId="2" fillId="0" borderId="9" xfId="0" applyFont="1" applyFill="1" applyBorder="1" applyAlignment="1">
      <alignment horizontal="right" vertical="top"/>
    </xf>
    <xf numFmtId="0" fontId="2" fillId="0" borderId="22" xfId="0" quotePrefix="1" applyFont="1" applyBorder="1"/>
    <xf numFmtId="0" fontId="3" fillId="0" borderId="24" xfId="0" applyFont="1" applyBorder="1" applyAlignment="1">
      <alignment vertical="top"/>
    </xf>
    <xf numFmtId="0" fontId="2" fillId="0" borderId="3" xfId="0" applyFont="1" applyFill="1" applyBorder="1" applyAlignment="1">
      <alignment horizontal="right" vertical="top"/>
    </xf>
    <xf numFmtId="0" fontId="2" fillId="0" borderId="5" xfId="0" quotePrefix="1" applyFont="1" applyBorder="1"/>
    <xf numFmtId="0" fontId="3" fillId="0" borderId="0" xfId="0" applyFont="1" applyBorder="1"/>
    <xf numFmtId="0" fontId="5" fillId="0" borderId="0" xfId="0" applyFont="1" applyAlignment="1">
      <alignment horizontal="justify" vertical="justify" wrapText="1"/>
    </xf>
    <xf numFmtId="0" fontId="5" fillId="0" borderId="0" xfId="0" applyFont="1" applyAlignment="1">
      <alignment horizontal="right" vertical="justify" wrapText="1"/>
    </xf>
    <xf numFmtId="0" fontId="5" fillId="0" borderId="0" xfId="0" applyFont="1" applyAlignment="1">
      <alignment horizontal="right" vertical="top" wrapText="1"/>
    </xf>
    <xf numFmtId="0" fontId="4" fillId="0" borderId="5" xfId="0" applyFont="1" applyBorder="1" applyAlignment="1">
      <alignment horizontal="center" vertical="center" wrapText="1"/>
    </xf>
    <xf numFmtId="0" fontId="4" fillId="0" borderId="0" xfId="0" applyFont="1" applyAlignment="1">
      <alignment horizontal="justify" vertical="justify" wrapText="1"/>
    </xf>
    <xf numFmtId="49" fontId="6" fillId="0" borderId="3" xfId="0" applyNumberFormat="1" applyFont="1" applyBorder="1" applyAlignment="1">
      <alignment horizontal="left" vertical="justify" wrapText="1"/>
    </xf>
    <xf numFmtId="0" fontId="7" fillId="0" borderId="4" xfId="0" applyFont="1" applyBorder="1" applyAlignment="1">
      <alignment horizontal="justify" vertical="justify" wrapText="1"/>
    </xf>
    <xf numFmtId="0" fontId="8" fillId="0" borderId="5" xfId="0" applyFont="1" applyBorder="1" applyAlignment="1">
      <alignment horizontal="center" vertical="justify" wrapText="1"/>
    </xf>
    <xf numFmtId="49" fontId="9" fillId="2" borderId="17" xfId="0" applyNumberFormat="1" applyFont="1" applyFill="1" applyBorder="1" applyAlignment="1">
      <alignment horizontal="left" vertical="justify" wrapText="1"/>
    </xf>
    <xf numFmtId="0" fontId="10" fillId="2" borderId="18" xfId="0" applyFont="1" applyFill="1" applyBorder="1" applyAlignment="1">
      <alignment horizontal="justify" vertical="justify" wrapText="1"/>
    </xf>
    <xf numFmtId="0" fontId="11" fillId="2" borderId="22" xfId="0" applyFont="1" applyFill="1" applyBorder="1" applyAlignment="1">
      <alignment horizontal="center" vertical="justify" wrapText="1"/>
    </xf>
    <xf numFmtId="0" fontId="9" fillId="0" borderId="0" xfId="0" applyFont="1" applyAlignment="1">
      <alignment horizontal="justify" vertical="justify" wrapText="1"/>
    </xf>
    <xf numFmtId="0" fontId="9" fillId="0" borderId="9" xfId="0" quotePrefix="1" applyFont="1" applyFill="1" applyBorder="1" applyAlignment="1">
      <alignment horizontal="left" vertical="justify" wrapText="1"/>
    </xf>
    <xf numFmtId="0" fontId="10" fillId="0" borderId="1" xfId="0" applyFont="1" applyFill="1" applyBorder="1" applyAlignment="1">
      <alignment horizontal="justify" vertical="justify" wrapText="1"/>
    </xf>
    <xf numFmtId="0" fontId="8" fillId="0" borderId="10" xfId="0" applyFont="1" applyBorder="1" applyAlignment="1">
      <alignment horizontal="center" vertical="justify" wrapText="1"/>
    </xf>
    <xf numFmtId="0" fontId="8" fillId="0" borderId="10" xfId="0" applyFont="1" applyFill="1" applyBorder="1" applyAlignment="1">
      <alignment horizontal="center" vertical="justify" wrapText="1"/>
    </xf>
    <xf numFmtId="0" fontId="5" fillId="0" borderId="0" xfId="0" applyFont="1" applyFill="1" applyAlignment="1">
      <alignment horizontal="justify" vertical="justify" wrapText="1"/>
    </xf>
    <xf numFmtId="0" fontId="10" fillId="0" borderId="1" xfId="0" applyFont="1" applyFill="1" applyBorder="1"/>
    <xf numFmtId="0" fontId="12" fillId="0" borderId="1" xfId="0" applyFont="1" applyFill="1" applyBorder="1" applyAlignment="1">
      <alignment horizontal="justify" vertical="justify" wrapText="1"/>
    </xf>
    <xf numFmtId="0" fontId="9" fillId="2" borderId="9" xfId="0" quotePrefix="1" applyFont="1" applyFill="1" applyBorder="1" applyAlignment="1">
      <alignment horizontal="left" vertical="justify" wrapText="1"/>
    </xf>
    <xf numFmtId="0" fontId="9" fillId="2" borderId="1" xfId="0" applyFont="1" applyFill="1" applyBorder="1" applyAlignment="1">
      <alignment horizontal="justify" vertical="justify" wrapText="1"/>
    </xf>
    <xf numFmtId="0" fontId="11" fillId="2" borderId="10" xfId="0" applyFont="1" applyFill="1" applyBorder="1" applyAlignment="1">
      <alignment horizontal="center" vertical="justify" wrapText="1"/>
    </xf>
    <xf numFmtId="0" fontId="10" fillId="0" borderId="1" xfId="0" applyFont="1" applyBorder="1" applyAlignment="1">
      <alignment horizontal="justify" vertical="justify" wrapText="1"/>
    </xf>
    <xf numFmtId="0" fontId="9" fillId="0" borderId="9" xfId="0" quotePrefix="1" applyFont="1" applyBorder="1" applyAlignment="1">
      <alignment horizontal="left" vertical="justify" wrapText="1"/>
    </xf>
    <xf numFmtId="0" fontId="9" fillId="2" borderId="9" xfId="0" applyFont="1" applyFill="1" applyBorder="1" applyAlignment="1">
      <alignment horizontal="left" vertical="justify" wrapText="1"/>
    </xf>
    <xf numFmtId="0" fontId="5" fillId="2" borderId="1" xfId="0" applyFont="1" applyFill="1" applyBorder="1" applyAlignment="1">
      <alignment horizontal="justify" vertical="justify" wrapText="1"/>
    </xf>
    <xf numFmtId="0" fontId="8" fillId="2" borderId="10" xfId="0" applyFont="1" applyFill="1" applyBorder="1" applyAlignment="1">
      <alignment horizontal="center" vertical="justify" wrapText="1"/>
    </xf>
    <xf numFmtId="0" fontId="10" fillId="2" borderId="1" xfId="0" applyFont="1" applyFill="1" applyBorder="1" applyAlignment="1">
      <alignment horizontal="justify" vertical="justify" wrapText="1"/>
    </xf>
    <xf numFmtId="0" fontId="6" fillId="0" borderId="20" xfId="0" applyFont="1" applyBorder="1" applyAlignment="1">
      <alignment horizontal="left" vertical="justify" wrapText="1"/>
    </xf>
    <xf numFmtId="0" fontId="7" fillId="0" borderId="2" xfId="0" applyFont="1" applyBorder="1" applyAlignment="1">
      <alignment horizontal="justify" vertical="justify" wrapText="1"/>
    </xf>
    <xf numFmtId="0" fontId="8" fillId="0" borderId="21" xfId="0" applyFont="1" applyBorder="1" applyAlignment="1">
      <alignment horizontal="center" vertical="justify" wrapText="1"/>
    </xf>
    <xf numFmtId="0" fontId="9" fillId="2" borderId="17" xfId="0" applyFont="1" applyFill="1" applyBorder="1" applyAlignment="1">
      <alignment horizontal="left" vertical="justify" wrapText="1"/>
    </xf>
    <xf numFmtId="0" fontId="8" fillId="2" borderId="22" xfId="0" applyFont="1" applyFill="1" applyBorder="1" applyAlignment="1">
      <alignment horizontal="center" vertical="justify" wrapText="1"/>
    </xf>
    <xf numFmtId="0" fontId="5" fillId="0" borderId="30" xfId="0" applyFont="1" applyBorder="1" applyAlignment="1">
      <alignment horizontal="justify" vertical="justify" wrapText="1"/>
    </xf>
    <xf numFmtId="49" fontId="9" fillId="0" borderId="20" xfId="0" applyNumberFormat="1" applyFont="1" applyBorder="1" applyAlignment="1">
      <alignment horizontal="left" vertical="justify" wrapText="1"/>
    </xf>
    <xf numFmtId="0" fontId="10" fillId="0" borderId="2" xfId="0" applyFont="1" applyBorder="1"/>
    <xf numFmtId="0" fontId="9" fillId="2" borderId="17" xfId="0" quotePrefix="1" applyFont="1" applyFill="1" applyBorder="1" applyAlignment="1">
      <alignment horizontal="left" vertical="justify" wrapText="1"/>
    </xf>
    <xf numFmtId="0" fontId="9" fillId="2" borderId="11" xfId="0" quotePrefix="1" applyFont="1" applyFill="1" applyBorder="1" applyAlignment="1">
      <alignment horizontal="left" vertical="justify" wrapText="1"/>
    </xf>
    <xf numFmtId="0" fontId="10" fillId="2" borderId="12" xfId="0" applyFont="1" applyFill="1" applyBorder="1" applyAlignment="1">
      <alignment horizontal="justify" vertical="justify" wrapText="1"/>
    </xf>
    <xf numFmtId="0" fontId="8" fillId="2" borderId="13" xfId="0" applyFont="1" applyFill="1" applyBorder="1" applyAlignment="1">
      <alignment horizontal="center" vertical="justify" wrapText="1"/>
    </xf>
    <xf numFmtId="49" fontId="9" fillId="0" borderId="0" xfId="0" applyNumberFormat="1" applyFont="1" applyBorder="1" applyAlignment="1">
      <alignment horizontal="left" vertical="justify" wrapText="1"/>
    </xf>
    <xf numFmtId="0" fontId="10" fillId="0" borderId="0" xfId="0" applyFont="1" applyBorder="1" applyAlignment="1">
      <alignment horizontal="justify" vertical="justify" wrapText="1"/>
    </xf>
    <xf numFmtId="0" fontId="8" fillId="0" borderId="0" xfId="0" applyFont="1" applyBorder="1" applyAlignment="1">
      <alignment horizontal="center" vertical="justify" wrapText="1"/>
    </xf>
    <xf numFmtId="0" fontId="5" fillId="0" borderId="0" xfId="0" applyFont="1" applyAlignment="1">
      <alignment vertical="top" wrapText="1"/>
    </xf>
    <xf numFmtId="0" fontId="10" fillId="0" borderId="0" xfId="1" applyFont="1"/>
    <xf numFmtId="0" fontId="12" fillId="0" borderId="0" xfId="2" applyFont="1"/>
    <xf numFmtId="0" fontId="12" fillId="0" borderId="0" xfId="2" applyFont="1" applyAlignment="1">
      <alignment horizontal="right"/>
    </xf>
    <xf numFmtId="0" fontId="12" fillId="0" borderId="9" xfId="2" applyFont="1" applyBorder="1" applyAlignment="1">
      <alignment horizontal="center" wrapText="1"/>
    </xf>
    <xf numFmtId="0" fontId="12" fillId="0" borderId="1" xfId="2" applyFont="1" applyBorder="1" applyAlignment="1">
      <alignment horizontal="center"/>
    </xf>
    <xf numFmtId="0" fontId="12" fillId="0" borderId="1" xfId="2" applyFont="1" applyBorder="1" applyAlignment="1">
      <alignment horizontal="center" wrapText="1"/>
    </xf>
    <xf numFmtId="0" fontId="12" fillId="0" borderId="20" xfId="2" applyFont="1" applyBorder="1" applyAlignment="1">
      <alignment horizontal="center" wrapText="1"/>
    </xf>
    <xf numFmtId="0" fontId="12" fillId="0" borderId="2" xfId="2" applyFont="1" applyBorder="1" applyAlignment="1">
      <alignment horizontal="center"/>
    </xf>
    <xf numFmtId="0" fontId="12" fillId="0" borderId="2" xfId="2" applyFont="1" applyBorder="1" applyAlignment="1">
      <alignment horizontal="center" wrapText="1"/>
    </xf>
    <xf numFmtId="0" fontId="15" fillId="0" borderId="3" xfId="1" applyFont="1" applyBorder="1"/>
    <xf numFmtId="0" fontId="15" fillId="0" borderId="4" xfId="1" applyFont="1" applyBorder="1"/>
    <xf numFmtId="0" fontId="15" fillId="3" borderId="4" xfId="2" applyFont="1" applyFill="1" applyBorder="1" applyAlignment="1">
      <alignment horizontal="right"/>
    </xf>
    <xf numFmtId="0" fontId="17" fillId="0" borderId="0" xfId="1" applyFont="1"/>
    <xf numFmtId="0" fontId="18" fillId="0" borderId="0" xfId="2" applyFont="1"/>
    <xf numFmtId="0" fontId="19" fillId="0" borderId="0" xfId="0" applyFont="1" applyAlignment="1">
      <alignment vertical="center"/>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8" xfId="0" applyFont="1" applyBorder="1" applyAlignment="1">
      <alignment horizontal="center" vertical="justify" wrapText="1"/>
    </xf>
    <xf numFmtId="0" fontId="4" fillId="0" borderId="40" xfId="0" applyFont="1" applyBorder="1" applyAlignment="1">
      <alignment horizontal="center" vertical="center" wrapText="1"/>
    </xf>
    <xf numFmtId="0" fontId="4" fillId="0" borderId="25" xfId="0" applyFont="1" applyBorder="1" applyAlignment="1">
      <alignment horizontal="center" vertical="justify" wrapText="1"/>
    </xf>
    <xf numFmtId="49" fontId="6" fillId="0" borderId="38" xfId="0" applyNumberFormat="1" applyFont="1" applyBorder="1" applyAlignment="1">
      <alignment horizontal="left" vertical="justify" wrapText="1"/>
    </xf>
    <xf numFmtId="0" fontId="7" fillId="0" borderId="38" xfId="0" applyFont="1" applyBorder="1" applyAlignment="1">
      <alignment horizontal="justify" vertical="justify" wrapText="1"/>
    </xf>
    <xf numFmtId="49" fontId="9" fillId="0" borderId="41" xfId="0" applyNumberFormat="1" applyFont="1" applyBorder="1" applyAlignment="1">
      <alignment horizontal="left" vertical="justify" wrapText="1"/>
    </xf>
    <xf numFmtId="0" fontId="10" fillId="0" borderId="41" xfId="0" applyFont="1" applyBorder="1" applyAlignment="1">
      <alignment horizontal="justify" vertical="justify" wrapText="1"/>
    </xf>
    <xf numFmtId="49" fontId="9" fillId="0" borderId="43" xfId="0" applyNumberFormat="1" applyFont="1" applyBorder="1" applyAlignment="1">
      <alignment horizontal="left" vertical="justify" wrapText="1"/>
    </xf>
    <xf numFmtId="0" fontId="10" fillId="0" borderId="43" xfId="0" applyFont="1" applyBorder="1" applyAlignment="1">
      <alignment horizontal="justify" vertical="justify" wrapText="1"/>
    </xf>
    <xf numFmtId="49" fontId="9" fillId="0" borderId="45" xfId="0" applyNumberFormat="1" applyFont="1" applyBorder="1" applyAlignment="1">
      <alignment horizontal="left" vertical="justify" wrapText="1"/>
    </xf>
    <xf numFmtId="0" fontId="10" fillId="0" borderId="45" xfId="0" applyFont="1" applyBorder="1" applyAlignment="1">
      <alignment horizontal="justify" vertical="justify" wrapText="1"/>
    </xf>
    <xf numFmtId="0" fontId="5" fillId="0" borderId="41" xfId="0" applyFont="1" applyBorder="1" applyAlignment="1">
      <alignment horizontal="justify" vertical="justify" wrapText="1"/>
    </xf>
    <xf numFmtId="0" fontId="5" fillId="0" borderId="45" xfId="0" applyFont="1" applyBorder="1" applyAlignment="1">
      <alignment horizontal="justify" vertical="justify" wrapText="1"/>
    </xf>
    <xf numFmtId="0" fontId="5" fillId="0" borderId="47" xfId="0" applyFont="1" applyBorder="1" applyAlignment="1">
      <alignment horizontal="justify" vertical="justify" wrapText="1"/>
    </xf>
    <xf numFmtId="49" fontId="9" fillId="0" borderId="47" xfId="0" applyNumberFormat="1" applyFont="1" applyBorder="1" applyAlignment="1">
      <alignment horizontal="left" vertical="justify" wrapText="1"/>
    </xf>
    <xf numFmtId="0" fontId="17" fillId="0" borderId="38" xfId="0" applyFont="1" applyBorder="1" applyAlignment="1">
      <alignment horizontal="justify" vertical="justify" wrapText="1"/>
    </xf>
    <xf numFmtId="49" fontId="6" fillId="0" borderId="47" xfId="0" applyNumberFormat="1" applyFont="1" applyBorder="1" applyAlignment="1">
      <alignment horizontal="left" vertical="justify" wrapText="1"/>
    </xf>
    <xf numFmtId="0" fontId="17" fillId="0" borderId="47" xfId="0" applyFont="1" applyBorder="1" applyAlignment="1">
      <alignment horizontal="justify" vertical="justify" wrapText="1"/>
    </xf>
    <xf numFmtId="49" fontId="6" fillId="0" borderId="50" xfId="0" applyNumberFormat="1" applyFont="1" applyBorder="1" applyAlignment="1">
      <alignment horizontal="left" vertical="justify" wrapText="1"/>
    </xf>
    <xf numFmtId="0" fontId="17" fillId="0" borderId="50" xfId="0" applyFont="1" applyBorder="1" applyAlignment="1">
      <alignment horizontal="justify" vertical="justify" wrapText="1"/>
    </xf>
    <xf numFmtId="0" fontId="5" fillId="0" borderId="39" xfId="0" applyFont="1" applyBorder="1" applyAlignment="1">
      <alignment vertical="top" wrapText="1"/>
    </xf>
    <xf numFmtId="0" fontId="5" fillId="0" borderId="36" xfId="0" applyFont="1" applyBorder="1" applyAlignment="1">
      <alignment horizontal="justify" vertical="justify" wrapText="1"/>
    </xf>
    <xf numFmtId="0" fontId="3" fillId="0" borderId="0" xfId="3" applyFont="1"/>
    <xf numFmtId="0" fontId="3" fillId="0" borderId="0" xfId="3" applyFont="1" applyFill="1"/>
    <xf numFmtId="0" fontId="3" fillId="0" borderId="0" xfId="3" applyFont="1" applyBorder="1"/>
    <xf numFmtId="0" fontId="3" fillId="0" borderId="0" xfId="3" applyFont="1" applyFill="1" applyBorder="1"/>
    <xf numFmtId="0" fontId="3" fillId="0" borderId="0" xfId="5" applyFont="1" applyAlignment="1">
      <alignment vertical="center"/>
    </xf>
    <xf numFmtId="0" fontId="3" fillId="0" borderId="0" xfId="5" applyFont="1" applyBorder="1" applyAlignment="1">
      <alignment vertical="center"/>
    </xf>
    <xf numFmtId="0" fontId="3" fillId="0" borderId="1" xfId="6" applyFont="1" applyBorder="1"/>
    <xf numFmtId="0" fontId="25" fillId="0" borderId="0" xfId="3" applyFont="1" applyFill="1"/>
    <xf numFmtId="0" fontId="1" fillId="0" borderId="43" xfId="0" applyFont="1" applyBorder="1"/>
    <xf numFmtId="0" fontId="4" fillId="0" borderId="0" xfId="0" applyFont="1"/>
    <xf numFmtId="0" fontId="5" fillId="0" borderId="0" xfId="0" applyFont="1"/>
    <xf numFmtId="0" fontId="5" fillId="0" borderId="0" xfId="0" applyFont="1" applyAlignment="1">
      <alignment horizontal="center"/>
    </xf>
    <xf numFmtId="0" fontId="2" fillId="0" borderId="0" xfId="0" applyFont="1" applyAlignment="1">
      <alignment vertical="center"/>
    </xf>
    <xf numFmtId="0" fontId="7" fillId="0" borderId="0" xfId="0" applyFont="1" applyAlignment="1"/>
    <xf numFmtId="0" fontId="7" fillId="0" borderId="0" xfId="0" applyFont="1" applyAlignment="1">
      <alignment horizontal="center" vertical="center" wrapText="1"/>
    </xf>
    <xf numFmtId="0" fontId="7" fillId="0" borderId="0" xfId="0" applyFont="1"/>
    <xf numFmtId="0" fontId="1" fillId="0" borderId="0" xfId="0" applyFont="1" applyAlignment="1">
      <alignment horizontal="right"/>
    </xf>
    <xf numFmtId="0" fontId="28" fillId="0" borderId="0" xfId="0" applyFont="1"/>
    <xf numFmtId="0" fontId="1" fillId="0" borderId="0" xfId="0" applyFont="1" applyBorder="1"/>
    <xf numFmtId="0" fontId="1" fillId="4" borderId="57" xfId="0" applyFont="1" applyFill="1" applyBorder="1" applyAlignment="1">
      <alignment horizontal="center"/>
    </xf>
    <xf numFmtId="0" fontId="1" fillId="0" borderId="43" xfId="0" applyFont="1" applyBorder="1" applyAlignment="1">
      <alignment horizontal="center" vertical="center"/>
    </xf>
    <xf numFmtId="0" fontId="7" fillId="0" borderId="0" xfId="0" applyFont="1" applyBorder="1"/>
    <xf numFmtId="0" fontId="1" fillId="0" borderId="28" xfId="0" applyFont="1" applyBorder="1" applyAlignment="1">
      <alignment horizontal="center" vertical="center"/>
    </xf>
    <xf numFmtId="0" fontId="1" fillId="0" borderId="28" xfId="0" applyFont="1" applyFill="1" applyBorder="1" applyAlignment="1">
      <alignment horizontal="left" vertical="center"/>
    </xf>
    <xf numFmtId="0" fontId="1" fillId="0" borderId="0" xfId="0" applyFont="1" applyFill="1" applyBorder="1" applyAlignment="1">
      <alignment horizontal="left" vertical="center"/>
    </xf>
    <xf numFmtId="0" fontId="7" fillId="0" borderId="0" xfId="0" applyFont="1" applyFill="1" applyBorder="1" applyAlignment="1">
      <alignment vertical="center"/>
    </xf>
    <xf numFmtId="0" fontId="30" fillId="0" borderId="0" xfId="9" applyFont="1"/>
    <xf numFmtId="0" fontId="30" fillId="0" borderId="0" xfId="9" applyFont="1" applyAlignment="1">
      <alignment horizontal="center"/>
    </xf>
    <xf numFmtId="0" fontId="3" fillId="0" borderId="0" xfId="9" applyFont="1"/>
    <xf numFmtId="0" fontId="30" fillId="5" borderId="3" xfId="9" applyFont="1" applyFill="1" applyBorder="1" applyAlignment="1">
      <alignment horizontal="center" vertical="center"/>
    </xf>
    <xf numFmtId="0" fontId="31" fillId="5" borderId="4" xfId="9" applyFont="1" applyFill="1" applyBorder="1" applyAlignment="1">
      <alignment horizontal="center" vertical="center"/>
    </xf>
    <xf numFmtId="0" fontId="30" fillId="0" borderId="0" xfId="9" applyFont="1" applyAlignment="1">
      <alignment vertical="center"/>
    </xf>
    <xf numFmtId="0" fontId="30" fillId="0" borderId="9" xfId="9" quotePrefix="1" applyFont="1" applyBorder="1" applyAlignment="1">
      <alignment horizontal="center" vertical="center"/>
    </xf>
    <xf numFmtId="0" fontId="30" fillId="0" borderId="9" xfId="9" applyNumberFormat="1" applyFont="1" applyBorder="1" applyAlignment="1">
      <alignment horizontal="center" vertical="center"/>
    </xf>
    <xf numFmtId="0" fontId="31" fillId="0" borderId="1" xfId="9" applyFont="1" applyBorder="1" applyAlignment="1">
      <alignment horizontal="left" vertical="center" wrapText="1"/>
    </xf>
    <xf numFmtId="0" fontId="31" fillId="0" borderId="1" xfId="9" applyFont="1" applyFill="1" applyBorder="1" applyAlignment="1">
      <alignment vertical="center"/>
    </xf>
    <xf numFmtId="0" fontId="30" fillId="0" borderId="20" xfId="9" applyNumberFormat="1" applyFont="1" applyBorder="1" applyAlignment="1">
      <alignment horizontal="center" vertical="center"/>
    </xf>
    <xf numFmtId="0" fontId="30" fillId="0" borderId="2" xfId="9" applyFont="1" applyBorder="1" applyAlignment="1">
      <alignment horizontal="left" vertical="center" wrapText="1"/>
    </xf>
    <xf numFmtId="0" fontId="30" fillId="0" borderId="2" xfId="9" applyFont="1" applyFill="1" applyBorder="1" applyAlignment="1">
      <alignment vertical="center"/>
    </xf>
    <xf numFmtId="0" fontId="30" fillId="0" borderId="3" xfId="9" applyNumberFormat="1" applyFont="1" applyBorder="1" applyAlignment="1">
      <alignment horizontal="center" vertical="center"/>
    </xf>
    <xf numFmtId="0" fontId="31" fillId="0" borderId="4" xfId="9" applyFont="1" applyFill="1" applyBorder="1" applyAlignment="1">
      <alignment horizontal="left" vertical="center" wrapText="1"/>
    </xf>
    <xf numFmtId="0" fontId="31" fillId="0" borderId="4" xfId="9" applyFont="1" applyFill="1" applyBorder="1" applyAlignment="1">
      <alignment vertical="center"/>
    </xf>
    <xf numFmtId="0" fontId="30" fillId="0" borderId="0" xfId="9" applyFont="1" applyAlignment="1">
      <alignment wrapText="1"/>
    </xf>
    <xf numFmtId="16" fontId="30" fillId="0" borderId="17" xfId="9" quotePrefix="1" applyNumberFormat="1" applyFont="1" applyBorder="1" applyAlignment="1">
      <alignment horizontal="center" vertical="center"/>
    </xf>
    <xf numFmtId="0" fontId="30" fillId="0" borderId="3" xfId="9" applyFont="1" applyFill="1" applyBorder="1" applyAlignment="1">
      <alignment horizontal="center" vertical="center"/>
    </xf>
    <xf numFmtId="0" fontId="31" fillId="0" borderId="4" xfId="9" applyFont="1" applyFill="1" applyBorder="1" applyAlignment="1">
      <alignment horizontal="center" vertical="center"/>
    </xf>
    <xf numFmtId="0" fontId="1" fillId="0" borderId="43" xfId="0" applyFont="1" applyBorder="1" applyAlignment="1">
      <alignment horizontal="center" vertical="center" wrapText="1"/>
    </xf>
    <xf numFmtId="0" fontId="1" fillId="0" borderId="54" xfId="0" applyFont="1" applyBorder="1" applyAlignment="1">
      <alignment horizontal="center" vertical="center" wrapText="1"/>
    </xf>
    <xf numFmtId="0" fontId="3" fillId="0" borderId="54" xfId="0" applyFont="1" applyBorder="1" applyAlignment="1">
      <alignment horizontal="center"/>
    </xf>
    <xf numFmtId="0" fontId="3" fillId="0" borderId="53" xfId="0" applyFont="1" applyBorder="1" applyAlignment="1">
      <alignment horizontal="center"/>
    </xf>
    <xf numFmtId="0" fontId="3" fillId="0" borderId="43" xfId="0" applyFont="1" applyBorder="1" applyAlignment="1">
      <alignment horizontal="center"/>
    </xf>
    <xf numFmtId="0" fontId="1" fillId="0" borderId="0" xfId="0" applyFont="1" applyAlignment="1">
      <alignment horizontal="left"/>
    </xf>
    <xf numFmtId="0" fontId="0" fillId="0" borderId="0" xfId="0" applyFont="1"/>
    <xf numFmtId="0" fontId="33" fillId="0" borderId="0" xfId="0" applyFont="1" applyAlignment="1">
      <alignment vertical="center"/>
    </xf>
    <xf numFmtId="0" fontId="34" fillId="9" borderId="0" xfId="0" applyFont="1" applyFill="1" applyBorder="1" applyAlignment="1">
      <alignment vertical="center" wrapText="1"/>
    </xf>
    <xf numFmtId="0" fontId="36" fillId="0" borderId="0" xfId="0" applyFont="1" applyAlignment="1">
      <alignment vertical="center"/>
    </xf>
    <xf numFmtId="0" fontId="37" fillId="0" borderId="0" xfId="0" applyFont="1" applyAlignment="1">
      <alignment vertical="center"/>
    </xf>
    <xf numFmtId="0" fontId="38" fillId="0" borderId="9" xfId="0" applyFont="1" applyFill="1" applyBorder="1" applyAlignment="1">
      <alignment horizontal="center" vertical="center"/>
    </xf>
    <xf numFmtId="0" fontId="38" fillId="0" borderId="11" xfId="0" applyFont="1" applyFill="1" applyBorder="1" applyAlignment="1">
      <alignment horizontal="center" vertical="center"/>
    </xf>
    <xf numFmtId="0" fontId="1" fillId="0" borderId="41" xfId="0" applyFont="1" applyBorder="1" applyAlignment="1">
      <alignment horizontal="center" vertical="center" wrapText="1"/>
    </xf>
    <xf numFmtId="0" fontId="3" fillId="0" borderId="43" xfId="0" applyFont="1" applyBorder="1" applyAlignment="1">
      <alignment horizontal="center" vertical="center"/>
    </xf>
    <xf numFmtId="0" fontId="2" fillId="0" borderId="0" xfId="0" applyFont="1" applyBorder="1" applyAlignment="1">
      <alignment vertical="center" wrapText="1"/>
    </xf>
    <xf numFmtId="0" fontId="3" fillId="0" borderId="0" xfId="0" applyFont="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0" xfId="0" applyFont="1" applyBorder="1" applyAlignment="1">
      <alignment horizontal="center" vertical="center" wrapText="1"/>
    </xf>
    <xf numFmtId="0" fontId="3" fillId="0" borderId="12" xfId="0" applyFont="1" applyBorder="1" applyAlignment="1">
      <alignment horizontal="left" vertical="center" wrapText="1" indent="1"/>
    </xf>
    <xf numFmtId="0" fontId="3" fillId="0" borderId="12" xfId="0" applyFont="1" applyBorder="1" applyAlignment="1">
      <alignment vertical="center"/>
    </xf>
    <xf numFmtId="0" fontId="3" fillId="0" borderId="13" xfId="0" applyFont="1" applyBorder="1" applyAlignment="1">
      <alignment vertical="center"/>
    </xf>
    <xf numFmtId="0" fontId="34" fillId="0" borderId="43" xfId="0" applyFont="1" applyFill="1" applyBorder="1" applyAlignment="1">
      <alignment horizontal="center" vertical="center" wrapText="1"/>
    </xf>
    <xf numFmtId="0" fontId="3" fillId="0" borderId="54" xfId="0" applyFont="1" applyFill="1" applyBorder="1" applyAlignment="1">
      <alignment horizontal="center" vertical="center" wrapText="1"/>
    </xf>
    <xf numFmtId="0" fontId="34" fillId="0" borderId="60" xfId="0" applyFont="1" applyFill="1" applyBorder="1" applyAlignment="1">
      <alignment vertical="center"/>
    </xf>
    <xf numFmtId="0" fontId="3" fillId="0" borderId="56" xfId="0" applyFont="1" applyFill="1" applyBorder="1" applyAlignment="1">
      <alignment vertical="center"/>
    </xf>
    <xf numFmtId="0" fontId="34" fillId="0" borderId="56" xfId="0" applyFont="1" applyFill="1" applyBorder="1" applyAlignment="1">
      <alignment vertical="center"/>
    </xf>
    <xf numFmtId="0" fontId="1" fillId="0" borderId="12" xfId="0" applyFont="1" applyBorder="1"/>
    <xf numFmtId="0" fontId="25" fillId="0" borderId="0" xfId="0" applyFont="1"/>
    <xf numFmtId="0" fontId="10" fillId="6" borderId="1" xfId="0" applyFont="1" applyFill="1" applyBorder="1" applyAlignment="1">
      <alignment horizontal="justify" vertical="justify" wrapText="1"/>
    </xf>
    <xf numFmtId="0" fontId="1" fillId="0" borderId="75" xfId="0" applyFont="1" applyBorder="1" applyAlignment="1">
      <alignment horizontal="center" vertical="center"/>
    </xf>
    <xf numFmtId="0" fontId="7" fillId="5" borderId="38" xfId="0" applyFont="1" applyFill="1" applyBorder="1" applyAlignment="1">
      <alignment horizontal="center" wrapText="1"/>
    </xf>
    <xf numFmtId="0" fontId="1" fillId="0" borderId="54" xfId="0" applyFont="1" applyBorder="1" applyAlignment="1">
      <alignment horizontal="center" vertical="center"/>
    </xf>
    <xf numFmtId="0" fontId="3" fillId="0" borderId="0" xfId="11" applyFont="1"/>
    <xf numFmtId="0" fontId="34" fillId="0" borderId="43" xfId="0" applyFont="1" applyFill="1" applyBorder="1" applyAlignment="1">
      <alignment horizontal="center" vertical="center" wrapText="1"/>
    </xf>
    <xf numFmtId="0" fontId="34" fillId="0" borderId="62" xfId="0" applyFont="1" applyFill="1" applyBorder="1" applyAlignment="1">
      <alignment vertical="center"/>
    </xf>
    <xf numFmtId="0" fontId="2" fillId="5" borderId="38" xfId="0" applyFont="1" applyFill="1" applyBorder="1" applyAlignment="1">
      <alignment horizontal="center" vertical="center" wrapText="1"/>
    </xf>
    <xf numFmtId="0" fontId="34" fillId="0" borderId="53" xfId="0" applyFont="1" applyFill="1" applyBorder="1" applyAlignment="1">
      <alignment horizontal="center" vertical="center" wrapText="1"/>
    </xf>
    <xf numFmtId="0" fontId="34" fillId="0" borderId="62" xfId="0" applyFont="1" applyFill="1" applyBorder="1" applyAlignment="1">
      <alignment horizontal="left" vertical="center"/>
    </xf>
    <xf numFmtId="0" fontId="32" fillId="5" borderId="38" xfId="0" applyFont="1" applyFill="1" applyBorder="1" applyAlignment="1">
      <alignment horizontal="center" vertical="center" wrapText="1"/>
    </xf>
    <xf numFmtId="0" fontId="32" fillId="5" borderId="52" xfId="0" applyFont="1" applyFill="1" applyBorder="1" applyAlignment="1">
      <alignment horizontal="center" vertical="center"/>
    </xf>
    <xf numFmtId="0" fontId="1" fillId="0" borderId="1" xfId="0" applyFont="1" applyBorder="1" applyAlignment="1">
      <alignment horizontal="left" vertical="center" wrapText="1"/>
    </xf>
    <xf numFmtId="0" fontId="1" fillId="0" borderId="7" xfId="0" applyFont="1" applyBorder="1" applyAlignment="1">
      <alignment horizontal="left" vertical="center" wrapText="1"/>
    </xf>
    <xf numFmtId="0" fontId="28" fillId="5" borderId="6" xfId="0" applyFont="1" applyFill="1" applyBorder="1" applyAlignment="1">
      <alignment horizontal="center" vertical="center" wrapText="1"/>
    </xf>
    <xf numFmtId="0" fontId="28" fillId="5" borderId="14" xfId="0" applyFont="1" applyFill="1" applyBorder="1" applyAlignment="1">
      <alignment horizontal="center" vertical="center" wrapText="1"/>
    </xf>
    <xf numFmtId="0" fontId="28" fillId="5" borderId="15" xfId="0" applyFont="1" applyFill="1" applyBorder="1" applyAlignment="1">
      <alignment horizontal="center" vertical="center" wrapText="1"/>
    </xf>
    <xf numFmtId="0" fontId="1" fillId="0" borderId="9" xfId="0" applyFont="1" applyBorder="1" applyAlignment="1">
      <alignment horizontal="center" vertical="center" wrapText="1"/>
    </xf>
    <xf numFmtId="0" fontId="34" fillId="0" borderId="41" xfId="0" applyFont="1" applyFill="1" applyBorder="1" applyAlignment="1">
      <alignment horizontal="center" vertical="center" wrapText="1"/>
    </xf>
    <xf numFmtId="0" fontId="34" fillId="0" borderId="55" xfId="0" applyFont="1" applyFill="1" applyBorder="1" applyAlignment="1">
      <alignment vertical="center"/>
    </xf>
    <xf numFmtId="0" fontId="34" fillId="5" borderId="60" xfId="0" applyFont="1" applyFill="1" applyBorder="1" applyAlignment="1">
      <alignment vertical="center"/>
    </xf>
    <xf numFmtId="0" fontId="38" fillId="5" borderId="53" xfId="0" applyFont="1" applyFill="1" applyBorder="1" applyAlignment="1">
      <alignment horizontal="center" vertical="center" wrapText="1"/>
    </xf>
    <xf numFmtId="0" fontId="38" fillId="5" borderId="60" xfId="0" applyFont="1" applyFill="1" applyBorder="1" applyAlignment="1">
      <alignment vertical="center"/>
    </xf>
    <xf numFmtId="0" fontId="38" fillId="0" borderId="54" xfId="0" applyFont="1" applyFill="1" applyBorder="1" applyAlignment="1">
      <alignment horizontal="center" vertical="center" wrapText="1"/>
    </xf>
    <xf numFmtId="0" fontId="38" fillId="0" borderId="56" xfId="0" applyFont="1" applyFill="1" applyBorder="1" applyAlignment="1">
      <alignment vertical="center"/>
    </xf>
    <xf numFmtId="0" fontId="38" fillId="0" borderId="38" xfId="0" applyFont="1" applyFill="1" applyBorder="1" applyAlignment="1">
      <alignment horizontal="center" vertical="center" wrapText="1"/>
    </xf>
    <xf numFmtId="0" fontId="38" fillId="0" borderId="52" xfId="0" applyFont="1" applyFill="1" applyBorder="1" applyAlignment="1">
      <alignment vertical="center"/>
    </xf>
    <xf numFmtId="0" fontId="34" fillId="0" borderId="52" xfId="0" applyFont="1" applyFill="1" applyBorder="1" applyAlignment="1">
      <alignment vertical="center"/>
    </xf>
    <xf numFmtId="0" fontId="38" fillId="0" borderId="57" xfId="0" applyFont="1" applyFill="1" applyBorder="1" applyAlignment="1">
      <alignment horizontal="center" vertical="center" wrapText="1"/>
    </xf>
    <xf numFmtId="0" fontId="38" fillId="0" borderId="34" xfId="0" applyFont="1" applyFill="1" applyBorder="1" applyAlignment="1">
      <alignment vertical="center"/>
    </xf>
    <xf numFmtId="0" fontId="34" fillId="0" borderId="34" xfId="0" applyFont="1" applyFill="1" applyBorder="1" applyAlignment="1">
      <alignment vertical="center"/>
    </xf>
    <xf numFmtId="0" fontId="34" fillId="0" borderId="54" xfId="0" applyFont="1" applyFill="1" applyBorder="1" applyAlignment="1">
      <alignment horizontal="center" vertical="center" wrapText="1"/>
    </xf>
    <xf numFmtId="0" fontId="34" fillId="0" borderId="56" xfId="0" applyFont="1" applyFill="1" applyBorder="1" applyAlignment="1">
      <alignment horizontal="left" vertical="center"/>
    </xf>
    <xf numFmtId="0" fontId="38" fillId="0" borderId="53"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28" fillId="5" borderId="14"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1" xfId="0" applyFont="1" applyBorder="1" applyAlignment="1">
      <alignment horizontal="left" vertical="center" wrapText="1"/>
    </xf>
    <xf numFmtId="0" fontId="1" fillId="0" borderId="9"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0" xfId="0" applyFont="1" applyAlignment="1">
      <alignment horizontal="center"/>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3" fillId="0" borderId="41" xfId="0" applyFont="1" applyBorder="1" applyAlignment="1">
      <alignment horizontal="center"/>
    </xf>
    <xf numFmtId="0" fontId="2" fillId="5" borderId="39" xfId="0" applyFont="1" applyFill="1" applyBorder="1" applyAlignment="1">
      <alignment horizontal="center" vertical="center" wrapText="1"/>
    </xf>
    <xf numFmtId="0" fontId="2" fillId="5" borderId="52" xfId="0" applyFont="1" applyFill="1" applyBorder="1" applyAlignment="1">
      <alignment horizontal="center" vertical="center" wrapText="1"/>
    </xf>
    <xf numFmtId="0" fontId="32" fillId="5" borderId="38" xfId="0" applyFont="1" applyFill="1" applyBorder="1" applyAlignment="1">
      <alignment horizontal="center"/>
    </xf>
    <xf numFmtId="0" fontId="32" fillId="5" borderId="52" xfId="0" applyFont="1" applyFill="1" applyBorder="1" applyAlignment="1">
      <alignment horizontal="center"/>
    </xf>
    <xf numFmtId="0" fontId="32" fillId="5" borderId="3"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1" fillId="0" borderId="21" xfId="0" applyFont="1" applyBorder="1" applyAlignment="1">
      <alignment vertical="center" wrapText="1"/>
    </xf>
    <xf numFmtId="0" fontId="7" fillId="0" borderId="13" xfId="0" applyFont="1" applyBorder="1"/>
    <xf numFmtId="0" fontId="3" fillId="0" borderId="8" xfId="0" applyFont="1" applyFill="1" applyBorder="1" applyAlignment="1">
      <alignment horizontal="left" vertical="top" wrapText="1"/>
    </xf>
    <xf numFmtId="0" fontId="3" fillId="0" borderId="41" xfId="0" applyFont="1" applyBorder="1"/>
    <xf numFmtId="0" fontId="3" fillId="0" borderId="53" xfId="0" applyFont="1" applyBorder="1"/>
    <xf numFmtId="0" fontId="2" fillId="0" borderId="0" xfId="0" applyFont="1" applyAlignment="1">
      <alignment horizontal="center"/>
    </xf>
    <xf numFmtId="0" fontId="4" fillId="5" borderId="6" xfId="0" applyFont="1" applyFill="1" applyBorder="1" applyAlignment="1">
      <alignment horizontal="center" vertical="center" wrapText="1"/>
    </xf>
    <xf numFmtId="0" fontId="4" fillId="5" borderId="14" xfId="0" applyFont="1" applyFill="1" applyBorder="1" applyAlignment="1">
      <alignment horizontal="center" vertical="center" wrapText="1"/>
    </xf>
    <xf numFmtId="0" fontId="4" fillId="5" borderId="71"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4" fillId="5" borderId="3" xfId="0" applyFont="1" applyFill="1" applyBorder="1" applyAlignment="1">
      <alignment horizontal="center" vertical="justify" wrapText="1"/>
    </xf>
    <xf numFmtId="0" fontId="4" fillId="5" borderId="4" xfId="0" applyFont="1" applyFill="1" applyBorder="1" applyAlignment="1">
      <alignment horizontal="center" vertical="justify" wrapText="1"/>
    </xf>
    <xf numFmtId="0" fontId="4" fillId="5" borderId="35" xfId="0" applyFont="1" applyFill="1" applyBorder="1" applyAlignment="1">
      <alignment horizontal="center" vertical="justify" wrapText="1"/>
    </xf>
    <xf numFmtId="0" fontId="9" fillId="0" borderId="1" xfId="0" applyFont="1" applyFill="1" applyBorder="1" applyAlignment="1">
      <alignment horizontal="justify" vertical="justify" wrapText="1"/>
    </xf>
    <xf numFmtId="0" fontId="9" fillId="0" borderId="9" xfId="0" applyFont="1" applyFill="1" applyBorder="1" applyAlignment="1">
      <alignment horizontal="left" vertical="justify" wrapText="1"/>
    </xf>
    <xf numFmtId="0" fontId="9" fillId="0" borderId="9" xfId="0" quotePrefix="1" applyNumberFormat="1" applyFont="1" applyFill="1" applyBorder="1" applyAlignment="1">
      <alignment horizontal="left" vertical="justify" wrapText="1"/>
    </xf>
    <xf numFmtId="0" fontId="10" fillId="0" borderId="1" xfId="0" applyFont="1" applyFill="1" applyBorder="1" applyAlignment="1">
      <alignment wrapText="1"/>
    </xf>
    <xf numFmtId="49" fontId="9" fillId="0" borderId="9" xfId="0" applyNumberFormat="1" applyFont="1" applyFill="1" applyBorder="1" applyAlignment="1">
      <alignment horizontal="left" vertical="justify" wrapText="1"/>
    </xf>
    <xf numFmtId="0" fontId="5" fillId="0" borderId="1" xfId="0" applyFont="1" applyFill="1" applyBorder="1" applyAlignment="1">
      <alignment horizontal="justify" vertical="justify" wrapText="1"/>
    </xf>
    <xf numFmtId="0" fontId="5" fillId="0" borderId="9" xfId="0" applyFont="1" applyFill="1" applyBorder="1" applyAlignment="1">
      <alignment horizontal="justify" vertical="justify" wrapText="1"/>
    </xf>
    <xf numFmtId="0" fontId="2" fillId="5" borderId="6" xfId="0" applyFont="1" applyFill="1" applyBorder="1" applyAlignment="1">
      <alignment horizontal="center" vertical="center" wrapText="1"/>
    </xf>
    <xf numFmtId="0" fontId="2" fillId="5" borderId="14" xfId="0" applyFont="1" applyFill="1" applyBorder="1" applyAlignment="1">
      <alignment horizontal="center" vertical="center"/>
    </xf>
    <xf numFmtId="0" fontId="2" fillId="5" borderId="15"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5" xfId="0" applyFont="1" applyFill="1" applyBorder="1" applyAlignment="1">
      <alignment horizontal="center" vertical="center"/>
    </xf>
    <xf numFmtId="0" fontId="1" fillId="0" borderId="7" xfId="0" applyFont="1" applyBorder="1" applyAlignment="1">
      <alignment horizontal="left" vertical="center" wrapText="1"/>
    </xf>
    <xf numFmtId="0" fontId="28" fillId="5" borderId="6" xfId="0" applyFont="1" applyFill="1" applyBorder="1" applyAlignment="1">
      <alignment horizontal="center" vertical="center" wrapText="1"/>
    </xf>
    <xf numFmtId="0" fontId="28" fillId="5" borderId="14" xfId="0" applyFont="1" applyFill="1" applyBorder="1" applyAlignment="1">
      <alignment horizontal="center" vertical="center" wrapText="1"/>
    </xf>
    <xf numFmtId="0" fontId="28" fillId="5" borderId="15"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9"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6" xfId="0" applyFont="1" applyBorder="1" applyAlignment="1">
      <alignment horizontal="center" vertical="center" wrapText="1"/>
    </xf>
    <xf numFmtId="0" fontId="7" fillId="0" borderId="0" xfId="0" applyFont="1" applyAlignment="1">
      <alignment horizontal="center"/>
    </xf>
    <xf numFmtId="0" fontId="7" fillId="5" borderId="38" xfId="0" applyFont="1" applyFill="1" applyBorder="1" applyAlignment="1">
      <alignment horizontal="center" vertical="center" wrapText="1"/>
    </xf>
    <xf numFmtId="0" fontId="1" fillId="0" borderId="53" xfId="0" applyFont="1" applyFill="1" applyBorder="1" applyAlignment="1">
      <alignment horizontal="center" vertical="center" wrapText="1"/>
    </xf>
    <xf numFmtId="0" fontId="1" fillId="0" borderId="43" xfId="0" applyFont="1" applyFill="1" applyBorder="1" applyAlignment="1">
      <alignment horizontal="center" vertical="center" wrapText="1"/>
    </xf>
    <xf numFmtId="0" fontId="15" fillId="5" borderId="16" xfId="2" applyFont="1" applyFill="1" applyBorder="1" applyAlignment="1">
      <alignment horizontal="center" wrapText="1"/>
    </xf>
    <xf numFmtId="0" fontId="15" fillId="5" borderId="7" xfId="2" applyFont="1" applyFill="1" applyBorder="1" applyAlignment="1">
      <alignment horizontal="center"/>
    </xf>
    <xf numFmtId="0" fontId="15" fillId="5" borderId="7" xfId="2" applyFont="1" applyFill="1" applyBorder="1" applyAlignment="1">
      <alignment horizontal="center" wrapText="1"/>
    </xf>
    <xf numFmtId="0" fontId="16" fillId="5" borderId="9" xfId="2" applyFont="1" applyFill="1" applyBorder="1" applyAlignment="1">
      <alignment horizontal="center"/>
    </xf>
    <xf numFmtId="0" fontId="16" fillId="5" borderId="1" xfId="2" applyFont="1" applyFill="1" applyBorder="1" applyAlignment="1">
      <alignment horizontal="center"/>
    </xf>
    <xf numFmtId="0" fontId="7" fillId="5" borderId="53" xfId="0" applyFont="1" applyFill="1" applyBorder="1" applyAlignment="1">
      <alignment horizontal="center" vertical="center" wrapText="1"/>
    </xf>
    <xf numFmtId="0" fontId="28" fillId="5" borderId="54" xfId="0" applyFont="1" applyFill="1" applyBorder="1" applyAlignment="1">
      <alignment horizontal="center" vertical="center" wrapText="1"/>
    </xf>
    <xf numFmtId="0" fontId="1" fillId="0" borderId="41" xfId="0" applyFont="1" applyFill="1" applyBorder="1" applyAlignment="1">
      <alignment horizontal="left" wrapText="1"/>
    </xf>
    <xf numFmtId="0" fontId="1" fillId="0" borderId="57" xfId="0" applyFont="1" applyFill="1" applyBorder="1" applyAlignment="1">
      <alignment horizontal="left" wrapText="1"/>
    </xf>
    <xf numFmtId="0" fontId="4" fillId="5" borderId="38" xfId="0" applyFont="1" applyFill="1" applyBorder="1" applyAlignment="1">
      <alignment horizontal="center" vertical="center" wrapText="1"/>
    </xf>
    <xf numFmtId="0" fontId="1" fillId="0" borderId="43" xfId="0" applyFont="1" applyBorder="1" applyAlignment="1">
      <alignment horizontal="justify" wrapText="1"/>
    </xf>
    <xf numFmtId="0" fontId="1" fillId="0" borderId="54" xfId="0" applyFont="1" applyBorder="1" applyAlignment="1">
      <alignment horizontal="justify" wrapText="1"/>
    </xf>
    <xf numFmtId="0" fontId="5" fillId="0" borderId="41" xfId="0" applyFont="1" applyBorder="1" applyAlignment="1">
      <alignment horizontal="center"/>
    </xf>
    <xf numFmtId="0" fontId="5" fillId="0" borderId="57" xfId="0" applyFont="1" applyBorder="1" applyAlignment="1">
      <alignment horizontal="center"/>
    </xf>
    <xf numFmtId="0" fontId="1" fillId="0" borderId="1" xfId="0" applyFont="1" applyBorder="1" applyAlignment="1">
      <alignment horizontal="left" vertical="center" wrapText="1"/>
    </xf>
    <xf numFmtId="0" fontId="34" fillId="0" borderId="45" xfId="0" applyFont="1" applyFill="1" applyBorder="1" applyAlignment="1">
      <alignment horizontal="center" vertical="center" wrapText="1"/>
    </xf>
    <xf numFmtId="0" fontId="2" fillId="0" borderId="54" xfId="0" applyFont="1" applyFill="1" applyBorder="1" applyAlignment="1">
      <alignment horizontal="center" vertical="center" wrapText="1"/>
    </xf>
    <xf numFmtId="0" fontId="38" fillId="5" borderId="75" xfId="0" applyFont="1" applyFill="1" applyBorder="1" applyAlignment="1">
      <alignment horizontal="center" vertical="center" wrapText="1"/>
    </xf>
    <xf numFmtId="0" fontId="34" fillId="0" borderId="66" xfId="0" applyFont="1" applyFill="1" applyBorder="1" applyAlignment="1">
      <alignment horizontal="center" vertical="center" wrapText="1"/>
    </xf>
    <xf numFmtId="0" fontId="3" fillId="0" borderId="74" xfId="0" applyFont="1" applyFill="1" applyBorder="1" applyAlignment="1">
      <alignment horizontal="center" vertical="center" wrapText="1"/>
    </xf>
    <xf numFmtId="0" fontId="34" fillId="0" borderId="43" xfId="0" applyFont="1" applyFill="1" applyBorder="1" applyAlignment="1">
      <alignment horizontal="left" vertical="center"/>
    </xf>
    <xf numFmtId="0" fontId="34" fillId="0" borderId="78" xfId="0" applyFont="1" applyFill="1" applyBorder="1" applyAlignment="1">
      <alignment horizontal="center" vertical="center" wrapText="1"/>
    </xf>
    <xf numFmtId="0" fontId="34" fillId="0" borderId="43" xfId="0" applyFont="1" applyBorder="1"/>
    <xf numFmtId="0" fontId="34" fillId="0" borderId="54" xfId="0" applyFont="1" applyBorder="1"/>
    <xf numFmtId="0" fontId="2" fillId="0" borderId="5" xfId="0" quotePrefix="1" applyNumberFormat="1" applyFont="1" applyBorder="1"/>
    <xf numFmtId="0" fontId="2" fillId="5" borderId="35" xfId="0" applyFont="1" applyFill="1" applyBorder="1" applyAlignment="1">
      <alignment horizontal="center" vertical="center"/>
    </xf>
    <xf numFmtId="0" fontId="2" fillId="0" borderId="58" xfId="0" applyFont="1" applyBorder="1" applyAlignment="1">
      <alignment wrapText="1"/>
    </xf>
    <xf numFmtId="0" fontId="3" fillId="0" borderId="61" xfId="0" applyFont="1" applyBorder="1" applyAlignment="1">
      <alignment wrapText="1"/>
    </xf>
    <xf numFmtId="0" fontId="3" fillId="0" borderId="68" xfId="0" applyFont="1" applyBorder="1" applyAlignment="1">
      <alignment wrapText="1"/>
    </xf>
    <xf numFmtId="0" fontId="2" fillId="0" borderId="58" xfId="0" applyFont="1" applyBorder="1" applyAlignment="1">
      <alignment vertical="top" wrapText="1"/>
    </xf>
    <xf numFmtId="0" fontId="3" fillId="0" borderId="64" xfId="0" applyFont="1" applyBorder="1" applyAlignment="1">
      <alignment wrapText="1"/>
    </xf>
    <xf numFmtId="0" fontId="3" fillId="0" borderId="69" xfId="0" applyFont="1" applyBorder="1" applyAlignment="1">
      <alignment wrapText="1"/>
    </xf>
    <xf numFmtId="0" fontId="2" fillId="0" borderId="68" xfId="0" applyFont="1" applyBorder="1" applyAlignment="1">
      <alignment wrapText="1"/>
    </xf>
    <xf numFmtId="0" fontId="3" fillId="0" borderId="61" xfId="0" applyFont="1" applyBorder="1" applyAlignment="1">
      <alignment vertical="top" wrapText="1"/>
    </xf>
    <xf numFmtId="0" fontId="2" fillId="0" borderId="68" xfId="0" applyFont="1" applyBorder="1" applyAlignment="1">
      <alignment vertical="top" wrapText="1"/>
    </xf>
    <xf numFmtId="0" fontId="2" fillId="0" borderId="35" xfId="0" applyFont="1" applyBorder="1"/>
    <xf numFmtId="0" fontId="2" fillId="5" borderId="38" xfId="0" applyFont="1" applyFill="1" applyBorder="1" applyAlignment="1">
      <alignment horizontal="center" vertical="center"/>
    </xf>
    <xf numFmtId="0" fontId="2" fillId="0" borderId="53" xfId="0" applyFont="1" applyBorder="1"/>
    <xf numFmtId="0" fontId="3" fillId="0" borderId="43" xfId="0" quotePrefix="1" applyFont="1" applyBorder="1" applyAlignment="1">
      <alignment wrapText="1"/>
    </xf>
    <xf numFmtId="0" fontId="16" fillId="5" borderId="1" xfId="2" quotePrefix="1" applyFont="1" applyFill="1" applyBorder="1" applyAlignment="1">
      <alignment horizontal="center" wrapText="1"/>
    </xf>
    <xf numFmtId="0" fontId="5" fillId="0" borderId="0" xfId="0" applyFont="1" applyAlignment="1">
      <alignment horizontal="center"/>
    </xf>
    <xf numFmtId="0" fontId="1" fillId="4" borderId="0" xfId="0" applyFont="1" applyFill="1" applyBorder="1" applyAlignment="1">
      <alignment horizontal="center"/>
    </xf>
    <xf numFmtId="0" fontId="1" fillId="0" borderId="41" xfId="0" applyFont="1" applyBorder="1" applyAlignment="1">
      <alignment wrapText="1"/>
    </xf>
    <xf numFmtId="0" fontId="5" fillId="0" borderId="47" xfId="0" applyFont="1" applyBorder="1" applyAlignment="1">
      <alignment horizontal="center"/>
    </xf>
    <xf numFmtId="0" fontId="1" fillId="0" borderId="45" xfId="0" applyFont="1" applyBorder="1" applyAlignment="1">
      <alignment horizontal="justify" wrapText="1"/>
    </xf>
    <xf numFmtId="0" fontId="1" fillId="0" borderId="57" xfId="0" applyFont="1" applyFill="1" applyBorder="1" applyAlignment="1">
      <alignment horizontal="center"/>
    </xf>
    <xf numFmtId="0" fontId="1" fillId="0" borderId="38" xfId="0" applyFont="1" applyBorder="1" applyAlignment="1">
      <alignment horizontal="center"/>
    </xf>
    <xf numFmtId="0" fontId="1" fillId="0" borderId="39" xfId="0" applyFont="1" applyBorder="1" applyAlignment="1">
      <alignment horizontal="center"/>
    </xf>
    <xf numFmtId="0" fontId="1" fillId="4" borderId="38" xfId="0" applyFont="1" applyFill="1" applyBorder="1"/>
    <xf numFmtId="0" fontId="1" fillId="0" borderId="38" xfId="0" applyFont="1" applyFill="1" applyBorder="1" applyAlignment="1">
      <alignment horizontal="center" vertical="center"/>
    </xf>
    <xf numFmtId="0" fontId="7" fillId="0" borderId="38" xfId="0" applyFont="1" applyFill="1" applyBorder="1"/>
    <xf numFmtId="0" fontId="1" fillId="0" borderId="9" xfId="0" applyFont="1" applyBorder="1" applyAlignment="1">
      <alignment horizontal="center" vertical="center" wrapText="1"/>
    </xf>
    <xf numFmtId="0" fontId="1" fillId="0" borderId="11" xfId="0" applyFont="1" applyBorder="1" applyAlignment="1">
      <alignment horizontal="center" vertical="center" wrapText="1"/>
    </xf>
    <xf numFmtId="0" fontId="28" fillId="5" borderId="3" xfId="0" applyFont="1" applyFill="1" applyBorder="1" applyAlignment="1">
      <alignment horizontal="center" vertical="center" wrapText="1"/>
    </xf>
    <xf numFmtId="0" fontId="28" fillId="5" borderId="4" xfId="0" applyFont="1" applyFill="1" applyBorder="1" applyAlignment="1">
      <alignment horizontal="center" vertical="center" wrapText="1"/>
    </xf>
    <xf numFmtId="0" fontId="1" fillId="0" borderId="16" xfId="0" applyFont="1" applyBorder="1" applyAlignment="1">
      <alignment horizontal="center" vertical="center" wrapText="1"/>
    </xf>
    <xf numFmtId="0" fontId="7" fillId="0" borderId="0" xfId="0" applyFont="1" applyAlignment="1">
      <alignment vertical="center" wrapText="1"/>
    </xf>
    <xf numFmtId="0" fontId="1" fillId="0" borderId="72" xfId="0" applyFont="1" applyBorder="1" applyAlignment="1">
      <alignment horizontal="justify" vertical="center" wrapText="1"/>
    </xf>
    <xf numFmtId="0" fontId="1" fillId="0" borderId="42" xfId="0" applyFont="1" applyBorder="1" applyAlignment="1">
      <alignment horizontal="justify" vertical="center" wrapText="1"/>
    </xf>
    <xf numFmtId="0" fontId="1" fillId="0" borderId="44" xfId="0" applyFont="1" applyBorder="1" applyAlignment="1">
      <alignment horizontal="justify" vertical="center" wrapText="1"/>
    </xf>
    <xf numFmtId="0" fontId="1" fillId="0" borderId="73" xfId="0" applyFont="1" applyBorder="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wrapText="1"/>
    </xf>
    <xf numFmtId="0" fontId="28" fillId="5" borderId="5" xfId="0" applyFont="1" applyFill="1" applyBorder="1" applyAlignment="1">
      <alignment horizontal="center" vertical="center" wrapText="1"/>
    </xf>
    <xf numFmtId="0" fontId="1" fillId="0" borderId="9" xfId="0" applyFont="1" applyBorder="1" applyAlignment="1">
      <alignment horizontal="center" vertical="center" wrapText="1"/>
    </xf>
    <xf numFmtId="0" fontId="1" fillId="0" borderId="1" xfId="0" applyFont="1" applyBorder="1"/>
    <xf numFmtId="0" fontId="1" fillId="0" borderId="43" xfId="0" applyFont="1" applyBorder="1" applyAlignment="1">
      <alignment vertical="center" wrapText="1"/>
    </xf>
    <xf numFmtId="0" fontId="1" fillId="0" borderId="43" xfId="0" applyFont="1" applyBorder="1" applyAlignment="1">
      <alignment horizontal="center"/>
    </xf>
    <xf numFmtId="0" fontId="1" fillId="0" borderId="1"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 fillId="0" borderId="2" xfId="0" applyFont="1" applyBorder="1" applyAlignment="1">
      <alignment horizontal="left" vertical="center" wrapText="1"/>
    </xf>
    <xf numFmtId="0" fontId="1" fillId="0" borderId="21" xfId="0" applyFont="1" applyBorder="1" applyAlignment="1">
      <alignment horizontal="left" vertical="center" wrapText="1"/>
    </xf>
    <xf numFmtId="0" fontId="1" fillId="0" borderId="18" xfId="0" applyFont="1" applyBorder="1" applyAlignment="1">
      <alignment horizontal="left" vertical="center" wrapText="1"/>
    </xf>
    <xf numFmtId="0" fontId="1" fillId="0" borderId="22"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7" fillId="5" borderId="4" xfId="0" applyFont="1" applyFill="1" applyBorder="1" applyAlignment="1">
      <alignment horizontal="center"/>
    </xf>
    <xf numFmtId="0" fontId="7" fillId="5" borderId="5" xfId="0" applyFont="1" applyFill="1" applyBorder="1" applyAlignment="1">
      <alignment horizontal="center"/>
    </xf>
    <xf numFmtId="0" fontId="7" fillId="5" borderId="39" xfId="0" applyFont="1" applyFill="1" applyBorder="1" applyAlignment="1">
      <alignment horizontal="center"/>
    </xf>
    <xf numFmtId="0" fontId="1"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5" xfId="0" applyFont="1" applyBorder="1" applyAlignment="1">
      <alignment horizontal="left" vertical="center" wrapText="1"/>
    </xf>
    <xf numFmtId="0" fontId="3" fillId="0" borderId="0" xfId="11" applyFont="1" applyAlignment="1"/>
    <xf numFmtId="0" fontId="3" fillId="0" borderId="0" xfId="11" applyFont="1" applyBorder="1" applyAlignment="1"/>
    <xf numFmtId="0" fontId="2" fillId="0" borderId="0" xfId="0" applyFont="1" applyAlignment="1">
      <alignment horizontal="center" vertical="center" wrapText="1"/>
    </xf>
    <xf numFmtId="0" fontId="1" fillId="0" borderId="1" xfId="0" applyFont="1" applyBorder="1" applyAlignment="1">
      <alignment vertical="center" wrapText="1"/>
    </xf>
    <xf numFmtId="0" fontId="41" fillId="5" borderId="50" xfId="0" applyFont="1" applyFill="1" applyBorder="1" applyAlignment="1">
      <alignment horizontal="center" vertical="center"/>
    </xf>
    <xf numFmtId="0" fontId="41" fillId="5" borderId="27" xfId="0" applyFont="1" applyFill="1" applyBorder="1" applyAlignment="1">
      <alignment horizontal="center" vertical="center" wrapText="1"/>
    </xf>
    <xf numFmtId="0" fontId="7" fillId="5" borderId="38" xfId="0" applyFont="1" applyFill="1" applyBorder="1" applyAlignment="1">
      <alignment horizontal="center"/>
    </xf>
    <xf numFmtId="0" fontId="7" fillId="5" borderId="16" xfId="0" applyFont="1" applyFill="1" applyBorder="1" applyAlignment="1">
      <alignment horizontal="center" wrapText="1"/>
    </xf>
    <xf numFmtId="0" fontId="7" fillId="5" borderId="7" xfId="0" applyFont="1" applyFill="1" applyBorder="1" applyAlignment="1">
      <alignment horizontal="center"/>
    </xf>
    <xf numFmtId="0" fontId="7" fillId="5" borderId="8" xfId="0" applyFont="1" applyFill="1" applyBorder="1" applyAlignment="1">
      <alignment horizontal="center"/>
    </xf>
    <xf numFmtId="0" fontId="1" fillId="0" borderId="9" xfId="0" applyFont="1" applyBorder="1" applyAlignment="1">
      <alignment horizontal="center" vertical="center"/>
    </xf>
    <xf numFmtId="0" fontId="1" fillId="0" borderId="11" xfId="0" applyFont="1" applyBorder="1" applyAlignment="1">
      <alignment horizontal="center" vertical="center"/>
    </xf>
    <xf numFmtId="0" fontId="41" fillId="5" borderId="17" xfId="0" applyFont="1" applyFill="1" applyBorder="1" applyAlignment="1">
      <alignment horizontal="center" vertical="center"/>
    </xf>
    <xf numFmtId="0" fontId="41" fillId="5" borderId="18" xfId="0" applyFont="1" applyFill="1" applyBorder="1" applyAlignment="1">
      <alignment horizontal="center" vertical="center" wrapText="1"/>
    </xf>
    <xf numFmtId="0" fontId="41" fillId="5" borderId="22" xfId="0" applyFont="1" applyFill="1" applyBorder="1" applyAlignment="1">
      <alignment horizontal="center" vertical="center" wrapText="1"/>
    </xf>
    <xf numFmtId="0" fontId="7" fillId="5" borderId="3" xfId="0" applyFont="1" applyFill="1" applyBorder="1" applyAlignment="1">
      <alignment horizontal="center" wrapText="1"/>
    </xf>
    <xf numFmtId="0" fontId="41" fillId="5" borderId="23" xfId="0" applyFont="1" applyFill="1" applyBorder="1" applyAlignment="1">
      <alignment horizontal="center" vertical="center"/>
    </xf>
    <xf numFmtId="0" fontId="41" fillId="5" borderId="49" xfId="0" applyFont="1" applyFill="1" applyBorder="1" applyAlignment="1">
      <alignment horizontal="center" vertical="center" wrapText="1"/>
    </xf>
    <xf numFmtId="0" fontId="41" fillId="5" borderId="19" xfId="0" applyFont="1" applyFill="1" applyBorder="1" applyAlignment="1">
      <alignment horizontal="center" vertical="center" wrapText="1"/>
    </xf>
    <xf numFmtId="0" fontId="1" fillId="0" borderId="12" xfId="0" applyFont="1" applyBorder="1" applyAlignment="1">
      <alignment vertical="center" wrapText="1"/>
    </xf>
    <xf numFmtId="0" fontId="1" fillId="0" borderId="9" xfId="0" quotePrefix="1" applyFont="1" applyBorder="1" applyAlignment="1">
      <alignment horizontal="center" vertical="center"/>
    </xf>
    <xf numFmtId="14" fontId="1" fillId="0" borderId="9" xfId="0" applyNumberFormat="1" applyFont="1" applyBorder="1" applyAlignment="1">
      <alignment horizontal="center" vertical="center"/>
    </xf>
    <xf numFmtId="0" fontId="41" fillId="5" borderId="20" xfId="0" applyFont="1" applyFill="1" applyBorder="1" applyAlignment="1">
      <alignment horizontal="center" vertical="center"/>
    </xf>
    <xf numFmtId="0" fontId="41" fillId="5" borderId="2" xfId="0" applyFont="1" applyFill="1" applyBorder="1" applyAlignment="1">
      <alignment horizontal="center" vertical="center"/>
    </xf>
    <xf numFmtId="0" fontId="41" fillId="5" borderId="21" xfId="0" applyFont="1" applyFill="1" applyBorder="1" applyAlignment="1">
      <alignment horizontal="center" vertical="center"/>
    </xf>
    <xf numFmtId="14" fontId="1" fillId="0" borderId="20" xfId="0" applyNumberFormat="1" applyFont="1" applyBorder="1" applyAlignment="1">
      <alignment horizontal="center" vertical="center"/>
    </xf>
    <xf numFmtId="0" fontId="1" fillId="0" borderId="17" xfId="0" applyFont="1" applyBorder="1" applyAlignment="1">
      <alignment horizontal="center" vertical="center"/>
    </xf>
    <xf numFmtId="0" fontId="1" fillId="0" borderId="25"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16" xfId="0" applyFont="1" applyBorder="1" applyAlignment="1">
      <alignment horizontal="center" vertical="center"/>
    </xf>
    <xf numFmtId="0" fontId="1" fillId="0" borderId="16" xfId="0" applyFont="1" applyFill="1" applyBorder="1" applyAlignment="1">
      <alignment horizontal="center" vertical="center"/>
    </xf>
    <xf numFmtId="0" fontId="1" fillId="0" borderId="7" xfId="0" applyFont="1" applyFill="1" applyBorder="1" applyAlignment="1">
      <alignment horizontal="left" vertical="center" wrapText="1"/>
    </xf>
    <xf numFmtId="0" fontId="1" fillId="0" borderId="8" xfId="0" applyFont="1" applyFill="1" applyBorder="1" applyAlignment="1">
      <alignment horizontal="center" vertical="center" wrapText="1"/>
    </xf>
    <xf numFmtId="0" fontId="7" fillId="0" borderId="8" xfId="0" applyFont="1" applyFill="1" applyBorder="1" applyAlignment="1">
      <alignment horizontal="left" vertical="center" wrapText="1"/>
    </xf>
    <xf numFmtId="0" fontId="2" fillId="0" borderId="1" xfId="0" applyFont="1" applyBorder="1" applyAlignment="1">
      <alignment vertical="center" wrapText="1"/>
    </xf>
    <xf numFmtId="49" fontId="3" fillId="0" borderId="9" xfId="0" applyNumberFormat="1" applyFont="1" applyBorder="1" applyAlignment="1">
      <alignment horizontal="center" vertical="center" wrapText="1"/>
    </xf>
    <xf numFmtId="49" fontId="3" fillId="0" borderId="11" xfId="0" applyNumberFormat="1" applyFont="1" applyBorder="1" applyAlignment="1">
      <alignment horizontal="center" vertical="center" wrapText="1"/>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5" xfId="0" applyFont="1" applyFill="1" applyBorder="1" applyAlignment="1">
      <alignment horizontal="center" vertical="center" wrapText="1"/>
    </xf>
    <xf numFmtId="49" fontId="42" fillId="5" borderId="3" xfId="0" applyNumberFormat="1" applyFont="1" applyFill="1" applyBorder="1" applyAlignment="1">
      <alignment horizontal="center" vertical="center" wrapText="1"/>
    </xf>
    <xf numFmtId="0" fontId="42" fillId="5" borderId="4" xfId="0" applyFont="1" applyFill="1" applyBorder="1" applyAlignment="1">
      <alignment horizontal="center" vertical="center" wrapText="1"/>
    </xf>
    <xf numFmtId="0" fontId="42" fillId="5" borderId="5" xfId="0" applyFont="1" applyFill="1" applyBorder="1" applyAlignment="1">
      <alignment horizontal="center" vertical="center" wrapText="1"/>
    </xf>
    <xf numFmtId="0" fontId="2" fillId="11" borderId="1" xfId="0" applyFont="1" applyFill="1" applyBorder="1" applyAlignment="1">
      <alignment vertical="center" wrapText="1"/>
    </xf>
    <xf numFmtId="0" fontId="3" fillId="11" borderId="1" xfId="0" applyFont="1" applyFill="1" applyBorder="1" applyAlignment="1">
      <alignment horizontal="center" vertical="center" wrapText="1"/>
    </xf>
    <xf numFmtId="0" fontId="3" fillId="11" borderId="1" xfId="0" applyFont="1" applyFill="1" applyBorder="1" applyAlignment="1">
      <alignment vertical="center" wrapText="1"/>
    </xf>
    <xf numFmtId="0" fontId="3" fillId="11" borderId="12" xfId="0" applyFont="1" applyFill="1" applyBorder="1" applyAlignment="1">
      <alignment horizontal="left" vertical="center" wrapText="1" indent="1"/>
    </xf>
    <xf numFmtId="0" fontId="3" fillId="11" borderId="12" xfId="0" applyFont="1" applyFill="1" applyBorder="1" applyAlignment="1">
      <alignment vertical="center"/>
    </xf>
    <xf numFmtId="49" fontId="2" fillId="0" borderId="16" xfId="0" applyNumberFormat="1" applyFont="1" applyFill="1" applyBorder="1" applyAlignment="1">
      <alignment horizontal="center" vertical="center" wrapText="1"/>
    </xf>
    <xf numFmtId="49" fontId="3" fillId="0" borderId="9"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 xfId="0" applyFont="1" applyFill="1" applyBorder="1" applyAlignment="1">
      <alignment vertical="center" wrapText="1"/>
    </xf>
    <xf numFmtId="49" fontId="3" fillId="0" borderId="11" xfId="0" applyNumberFormat="1" applyFont="1" applyFill="1" applyBorder="1" applyAlignment="1">
      <alignment horizontal="center" vertical="center" wrapText="1"/>
    </xf>
    <xf numFmtId="0" fontId="3" fillId="0" borderId="12" xfId="0" applyFont="1" applyFill="1" applyBorder="1" applyAlignment="1">
      <alignment horizontal="left" vertical="center" wrapText="1" indent="1"/>
    </xf>
    <xf numFmtId="0" fontId="3" fillId="0" borderId="12" xfId="0" applyFont="1" applyFill="1" applyBorder="1" applyAlignment="1">
      <alignment vertical="center"/>
    </xf>
    <xf numFmtId="0" fontId="2" fillId="0" borderId="7" xfId="0" applyFont="1" applyFill="1" applyBorder="1" applyAlignment="1">
      <alignment vertical="center" wrapText="1"/>
    </xf>
    <xf numFmtId="0" fontId="2" fillId="11" borderId="7" xfId="0" applyFont="1" applyFill="1" applyBorder="1" applyAlignment="1">
      <alignment vertical="center"/>
    </xf>
    <xf numFmtId="49" fontId="42" fillId="5" borderId="23" xfId="0" applyNumberFormat="1" applyFont="1" applyFill="1" applyBorder="1" applyAlignment="1">
      <alignment horizontal="center" vertical="center" wrapText="1"/>
    </xf>
    <xf numFmtId="0" fontId="42" fillId="5" borderId="49" xfId="0" applyFont="1" applyFill="1" applyBorder="1" applyAlignment="1">
      <alignment horizontal="center" vertical="center" wrapText="1"/>
    </xf>
    <xf numFmtId="0" fontId="2" fillId="0" borderId="25" xfId="0" applyFont="1" applyFill="1" applyBorder="1" applyAlignment="1">
      <alignment vertical="center" wrapText="1"/>
    </xf>
    <xf numFmtId="49" fontId="3" fillId="0" borderId="16" xfId="0" applyNumberFormat="1" applyFont="1" applyFill="1" applyBorder="1" applyAlignment="1">
      <alignment horizontal="center" vertical="center" wrapText="1"/>
    </xf>
    <xf numFmtId="0" fontId="3" fillId="0" borderId="7" xfId="0" applyFont="1" applyFill="1" applyBorder="1" applyAlignment="1">
      <alignment vertical="center"/>
    </xf>
    <xf numFmtId="49" fontId="2" fillId="0" borderId="24" xfId="0" applyNumberFormat="1" applyFont="1" applyFill="1" applyBorder="1" applyAlignment="1">
      <alignment horizontal="center" vertical="center" wrapText="1"/>
    </xf>
    <xf numFmtId="0" fontId="1" fillId="0" borderId="1" xfId="0" applyFont="1" applyBorder="1" applyAlignment="1">
      <alignment horizontal="left" vertical="center" wrapText="1"/>
    </xf>
    <xf numFmtId="0" fontId="3" fillId="0" borderId="2" xfId="0" applyFont="1" applyFill="1" applyBorder="1" applyAlignment="1">
      <alignment vertical="center" wrapText="1"/>
    </xf>
    <xf numFmtId="0" fontId="3" fillId="0" borderId="2"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2" xfId="0" applyFont="1" applyBorder="1" applyAlignment="1">
      <alignment vertical="center" wrapText="1"/>
    </xf>
    <xf numFmtId="0" fontId="3" fillId="11" borderId="2" xfId="0" applyFont="1" applyFill="1" applyBorder="1" applyAlignment="1">
      <alignment vertical="center" wrapText="1"/>
    </xf>
    <xf numFmtId="0" fontId="3" fillId="11"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1"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22" xfId="0" applyFont="1" applyBorder="1" applyAlignment="1">
      <alignment vertical="center" wrapText="1"/>
    </xf>
    <xf numFmtId="0" fontId="2" fillId="0" borderId="53" xfId="0" applyFont="1" applyFill="1" applyBorder="1"/>
    <xf numFmtId="0" fontId="2" fillId="4" borderId="57" xfId="0" applyFont="1" applyFill="1" applyBorder="1" applyAlignment="1">
      <alignment horizontal="center"/>
    </xf>
    <xf numFmtId="0" fontId="2" fillId="5" borderId="53" xfId="0" applyFont="1" applyFill="1" applyBorder="1" applyAlignment="1">
      <alignment vertical="center" wrapText="1"/>
    </xf>
    <xf numFmtId="0" fontId="1" fillId="0" borderId="53" xfId="0" applyFont="1" applyBorder="1" applyAlignment="1">
      <alignment vertical="center" wrapText="1"/>
    </xf>
    <xf numFmtId="0" fontId="3" fillId="0" borderId="22" xfId="0" applyFont="1" applyFill="1" applyBorder="1" applyAlignment="1">
      <alignment horizontal="left" vertical="top" wrapText="1"/>
    </xf>
    <xf numFmtId="0" fontId="4" fillId="5" borderId="23" xfId="0" applyFont="1" applyFill="1" applyBorder="1" applyAlignment="1">
      <alignment horizontal="center" vertical="justify" wrapText="1"/>
    </xf>
    <xf numFmtId="0" fontId="2" fillId="5" borderId="6" xfId="0" applyFont="1" applyFill="1" applyBorder="1" applyAlignment="1">
      <alignment horizontal="center" vertical="center"/>
    </xf>
    <xf numFmtId="0" fontId="34" fillId="9" borderId="9" xfId="0" applyFont="1" applyFill="1" applyBorder="1" applyAlignment="1">
      <alignment horizontal="center" vertical="center" wrapText="1"/>
    </xf>
    <xf numFmtId="0" fontId="1" fillId="0" borderId="39" xfId="0" applyFont="1" applyFill="1" applyBorder="1" applyAlignment="1">
      <alignment vertical="center" wrapText="1"/>
    </xf>
    <xf numFmtId="0" fontId="1" fillId="12" borderId="38" xfId="0" applyFont="1" applyFill="1" applyBorder="1" applyAlignment="1">
      <alignment vertical="center" wrapText="1"/>
    </xf>
    <xf numFmtId="0" fontId="1" fillId="12" borderId="36" xfId="0" applyFont="1" applyFill="1" applyBorder="1" applyAlignment="1">
      <alignment vertical="center" wrapText="1"/>
    </xf>
    <xf numFmtId="0" fontId="1" fillId="0" borderId="50" xfId="0" applyFont="1" applyFill="1" applyBorder="1" applyAlignment="1">
      <alignment horizontal="justify" vertical="justify"/>
    </xf>
    <xf numFmtId="0" fontId="1" fillId="0" borderId="0" xfId="0" applyFont="1" applyFill="1" applyBorder="1"/>
    <xf numFmtId="0" fontId="1" fillId="4" borderId="50" xfId="0" applyFont="1" applyFill="1" applyBorder="1" applyAlignment="1">
      <alignment horizontal="center"/>
    </xf>
    <xf numFmtId="0" fontId="1" fillId="0" borderId="45" xfId="0" applyFont="1" applyBorder="1" applyAlignment="1">
      <alignment vertical="center" wrapText="1"/>
    </xf>
    <xf numFmtId="0" fontId="7" fillId="4" borderId="12" xfId="0" applyFont="1" applyFill="1" applyBorder="1" applyAlignment="1">
      <alignment horizontal="center" wrapText="1"/>
    </xf>
    <xf numFmtId="0" fontId="7" fillId="4" borderId="11" xfId="0" applyFont="1" applyFill="1" applyBorder="1" applyAlignment="1">
      <alignment horizontal="center" wrapText="1"/>
    </xf>
    <xf numFmtId="0" fontId="7" fillId="4" borderId="13" xfId="0" applyFont="1" applyFill="1" applyBorder="1" applyAlignment="1">
      <alignment horizontal="center" wrapText="1"/>
    </xf>
    <xf numFmtId="0" fontId="34" fillId="9" borderId="61" xfId="0" applyFont="1" applyFill="1" applyBorder="1" applyAlignment="1">
      <alignment vertical="center" wrapText="1"/>
    </xf>
    <xf numFmtId="0" fontId="35" fillId="9" borderId="61" xfId="0" applyFont="1" applyFill="1" applyBorder="1" applyAlignment="1">
      <alignment horizontal="left" vertical="center" wrapText="1"/>
    </xf>
    <xf numFmtId="0" fontId="1" fillId="0" borderId="6" xfId="0" applyFont="1" applyFill="1" applyBorder="1" applyAlignment="1">
      <alignment horizontal="center" wrapText="1"/>
    </xf>
    <xf numFmtId="0" fontId="1" fillId="0" borderId="14" xfId="0" applyFont="1" applyFill="1" applyBorder="1" applyAlignment="1">
      <alignment horizontal="center" wrapText="1"/>
    </xf>
    <xf numFmtId="0" fontId="1" fillId="0" borderId="71" xfId="0" applyFont="1" applyFill="1" applyBorder="1" applyAlignment="1">
      <alignment horizontal="center" vertical="center" wrapText="1"/>
    </xf>
    <xf numFmtId="0" fontId="38" fillId="0" borderId="61" xfId="0" applyFont="1" applyFill="1" applyBorder="1" applyAlignment="1">
      <alignment vertical="center"/>
    </xf>
    <xf numFmtId="0" fontId="38" fillId="0" borderId="69" xfId="0" applyFont="1" applyFill="1" applyBorder="1" applyAlignment="1">
      <alignment vertical="center" wrapText="1"/>
    </xf>
    <xf numFmtId="0" fontId="1" fillId="0" borderId="29" xfId="0" applyFont="1" applyBorder="1" applyAlignment="1">
      <alignment horizontal="center" wrapText="1"/>
    </xf>
    <xf numFmtId="0" fontId="1" fillId="0" borderId="15" xfId="0" applyFont="1" applyFill="1" applyBorder="1" applyAlignment="1">
      <alignment horizontal="center" wrapText="1"/>
    </xf>
    <xf numFmtId="0" fontId="32" fillId="0" borderId="61" xfId="0" applyFont="1" applyBorder="1"/>
    <xf numFmtId="0" fontId="32" fillId="0" borderId="61" xfId="0" applyFont="1" applyBorder="1" applyAlignment="1">
      <alignment wrapText="1"/>
    </xf>
    <xf numFmtId="0" fontId="35" fillId="9" borderId="61" xfId="0" applyFont="1" applyFill="1" applyBorder="1" applyAlignment="1">
      <alignment vertical="center" wrapText="1"/>
    </xf>
    <xf numFmtId="0" fontId="3" fillId="0" borderId="0" xfId="4" applyFont="1" applyAlignment="1">
      <alignment horizontal="right"/>
    </xf>
    <xf numFmtId="49" fontId="3" fillId="0" borderId="17" xfId="3" applyNumberFormat="1" applyFont="1" applyFill="1" applyBorder="1" applyAlignment="1">
      <alignment horizontal="center" vertical="center"/>
    </xf>
    <xf numFmtId="49" fontId="3" fillId="0" borderId="9" xfId="6" applyNumberFormat="1" applyFont="1" applyFill="1" applyBorder="1" applyAlignment="1">
      <alignment horizontal="center" vertical="center"/>
    </xf>
    <xf numFmtId="49" fontId="3" fillId="0" borderId="9" xfId="3" applyNumberFormat="1" applyFont="1" applyFill="1" applyBorder="1" applyAlignment="1">
      <alignment horizontal="center" vertical="center"/>
    </xf>
    <xf numFmtId="49" fontId="3" fillId="0" borderId="11" xfId="3" applyNumberFormat="1" applyFont="1" applyFill="1" applyBorder="1" applyAlignment="1">
      <alignment horizontal="center" vertical="center"/>
    </xf>
    <xf numFmtId="0" fontId="3" fillId="0" borderId="1" xfId="3" applyFont="1" applyFill="1" applyBorder="1"/>
    <xf numFmtId="0" fontId="2" fillId="5" borderId="6" xfId="6" applyFont="1" applyFill="1" applyBorder="1" applyAlignment="1">
      <alignment horizontal="center" vertical="center" wrapText="1"/>
    </xf>
    <xf numFmtId="0" fontId="2" fillId="5" borderId="14" xfId="3" applyFont="1" applyFill="1" applyBorder="1" applyAlignment="1">
      <alignment horizontal="center" vertical="center" wrapText="1"/>
    </xf>
    <xf numFmtId="0" fontId="2" fillId="5" borderId="15" xfId="3" applyFont="1" applyFill="1" applyBorder="1" applyAlignment="1">
      <alignment horizontal="center" vertical="center" wrapText="1"/>
    </xf>
    <xf numFmtId="0" fontId="2" fillId="0" borderId="16" xfId="3" applyFont="1" applyFill="1" applyBorder="1" applyAlignment="1">
      <alignment horizontal="center" vertical="center" wrapText="1"/>
    </xf>
    <xf numFmtId="0" fontId="3" fillId="0" borderId="7" xfId="3" applyFont="1" applyFill="1" applyBorder="1" applyAlignment="1">
      <alignment horizontal="center" vertical="center" wrapText="1"/>
    </xf>
    <xf numFmtId="49" fontId="3" fillId="0" borderId="7" xfId="3" applyNumberFormat="1" applyFont="1" applyFill="1" applyBorder="1" applyAlignment="1">
      <alignment horizontal="center" vertical="center" wrapText="1"/>
    </xf>
    <xf numFmtId="49" fontId="3" fillId="0" borderId="8" xfId="3" applyNumberFormat="1" applyFont="1" applyFill="1" applyBorder="1" applyAlignment="1">
      <alignment horizontal="center" vertical="center" wrapText="1"/>
    </xf>
    <xf numFmtId="0" fontId="3" fillId="0" borderId="10" xfId="3" applyFont="1" applyFill="1" applyBorder="1"/>
    <xf numFmtId="0" fontId="2" fillId="8" borderId="12" xfId="3" applyFont="1" applyFill="1" applyBorder="1" applyAlignment="1">
      <alignment horizontal="left" vertical="center" wrapText="1"/>
    </xf>
    <xf numFmtId="0" fontId="2" fillId="0" borderId="12" xfId="3" applyFont="1" applyFill="1" applyBorder="1" applyAlignment="1">
      <alignment horizontal="left" vertical="center" wrapText="1"/>
    </xf>
    <xf numFmtId="0" fontId="2" fillId="8" borderId="13" xfId="3" applyFont="1" applyFill="1" applyBorder="1" applyAlignment="1">
      <alignment horizontal="left" vertical="center" wrapText="1"/>
    </xf>
    <xf numFmtId="0" fontId="2" fillId="0" borderId="0" xfId="3" applyFont="1" applyFill="1"/>
    <xf numFmtId="0" fontId="3" fillId="7" borderId="12" xfId="3" applyFont="1" applyFill="1" applyBorder="1" applyAlignment="1">
      <alignment horizontal="left" vertical="center" wrapText="1"/>
    </xf>
    <xf numFmtId="0" fontId="2" fillId="0" borderId="13" xfId="3" applyFont="1" applyFill="1" applyBorder="1" applyAlignment="1">
      <alignment horizontal="left" vertical="center" wrapText="1"/>
    </xf>
    <xf numFmtId="0" fontId="1" fillId="0" borderId="18" xfId="0" applyFont="1" applyBorder="1" applyAlignment="1">
      <alignment vertical="center" wrapText="1"/>
    </xf>
    <xf numFmtId="0" fontId="7" fillId="5" borderId="3" xfId="0" applyFont="1" applyFill="1" applyBorder="1" applyAlignment="1">
      <alignment horizontal="center" vertical="center"/>
    </xf>
    <xf numFmtId="0" fontId="7" fillId="5" borderId="4" xfId="0" applyFont="1" applyFill="1" applyBorder="1" applyAlignment="1">
      <alignment vertical="center" wrapText="1"/>
    </xf>
    <xf numFmtId="0" fontId="5" fillId="5" borderId="53" xfId="0" applyFont="1" applyFill="1" applyBorder="1" applyAlignment="1">
      <alignment horizontal="center" vertical="center"/>
    </xf>
    <xf numFmtId="0" fontId="4" fillId="13" borderId="38" xfId="0" applyFont="1" applyFill="1" applyBorder="1" applyAlignment="1">
      <alignment horizontal="center"/>
    </xf>
    <xf numFmtId="0" fontId="5" fillId="13" borderId="38" xfId="0" applyFont="1" applyFill="1" applyBorder="1"/>
    <xf numFmtId="0" fontId="5" fillId="5" borderId="53" xfId="0" applyFont="1" applyFill="1" applyBorder="1" applyAlignment="1">
      <alignment horizontal="center"/>
    </xf>
    <xf numFmtId="0" fontId="1" fillId="5" borderId="53" xfId="0" applyFont="1" applyFill="1" applyBorder="1" applyAlignment="1">
      <alignment wrapText="1"/>
    </xf>
    <xf numFmtId="0" fontId="5" fillId="5" borderId="53" xfId="0" applyFont="1" applyFill="1" applyBorder="1"/>
    <xf numFmtId="0" fontId="7" fillId="13" borderId="38" xfId="0" applyFont="1" applyFill="1" applyBorder="1" applyAlignment="1">
      <alignment horizontal="center" vertical="center" wrapText="1"/>
    </xf>
    <xf numFmtId="0" fontId="4" fillId="13" borderId="38" xfId="0" applyFont="1" applyFill="1" applyBorder="1" applyAlignment="1">
      <alignment horizontal="center" vertical="center" wrapText="1"/>
    </xf>
    <xf numFmtId="0" fontId="40" fillId="13" borderId="57" xfId="0" applyFont="1" applyFill="1" applyBorder="1" applyAlignment="1">
      <alignment horizontal="center" vertical="center"/>
    </xf>
    <xf numFmtId="0" fontId="7" fillId="13" borderId="39" xfId="0" applyFont="1" applyFill="1" applyBorder="1" applyAlignment="1">
      <alignment horizontal="center" vertical="center" wrapText="1"/>
    </xf>
    <xf numFmtId="0" fontId="7" fillId="13" borderId="50" xfId="0" applyFont="1" applyFill="1" applyBorder="1" applyAlignment="1">
      <alignment horizontal="center" vertical="center" wrapText="1"/>
    </xf>
    <xf numFmtId="0" fontId="7" fillId="13" borderId="36" xfId="0" applyFont="1" applyFill="1" applyBorder="1" applyAlignment="1">
      <alignment horizontal="center" vertical="center" wrapText="1"/>
    </xf>
    <xf numFmtId="0" fontId="7" fillId="13" borderId="38" xfId="0" applyFont="1" applyFill="1" applyBorder="1" applyAlignment="1">
      <alignment horizontal="center"/>
    </xf>
    <xf numFmtId="0" fontId="7" fillId="13" borderId="39" xfId="0" applyFont="1" applyFill="1" applyBorder="1" applyAlignment="1">
      <alignment horizontal="center"/>
    </xf>
    <xf numFmtId="0" fontId="7" fillId="13" borderId="38" xfId="0" applyFont="1" applyFill="1" applyBorder="1" applyAlignment="1">
      <alignment horizontal="center" vertical="center"/>
    </xf>
    <xf numFmtId="0" fontId="7" fillId="13" borderId="57" xfId="0" applyFont="1" applyFill="1" applyBorder="1" applyAlignment="1">
      <alignment horizontal="center"/>
    </xf>
    <xf numFmtId="0" fontId="1" fillId="13" borderId="13" xfId="0" applyFont="1" applyFill="1" applyBorder="1" applyAlignment="1">
      <alignment horizontal="center" vertical="center" wrapText="1"/>
    </xf>
    <xf numFmtId="0" fontId="1" fillId="0" borderId="1" xfId="0" applyFont="1" applyBorder="1" applyAlignment="1">
      <alignment horizontal="justify" vertical="center" wrapText="1"/>
    </xf>
    <xf numFmtId="0" fontId="34" fillId="5" borderId="9" xfId="0" applyFont="1" applyFill="1" applyBorder="1" applyAlignment="1">
      <alignment horizontal="center" vertical="center" wrapText="1"/>
    </xf>
    <xf numFmtId="0" fontId="38" fillId="10" borderId="14" xfId="0" applyFont="1" applyFill="1" applyBorder="1" applyAlignment="1">
      <alignment vertical="center" wrapText="1"/>
    </xf>
    <xf numFmtId="0" fontId="38" fillId="10" borderId="50" xfId="0" applyFont="1" applyFill="1" applyBorder="1" applyAlignment="1">
      <alignment vertical="center" wrapText="1"/>
    </xf>
    <xf numFmtId="0" fontId="38" fillId="9" borderId="3" xfId="0" applyFont="1" applyFill="1" applyBorder="1" applyAlignment="1">
      <alignment horizontal="center" vertical="center" wrapText="1"/>
    </xf>
    <xf numFmtId="0" fontId="38" fillId="9" borderId="35" xfId="0" applyFont="1" applyFill="1" applyBorder="1" applyAlignment="1">
      <alignment vertical="center" wrapText="1"/>
    </xf>
    <xf numFmtId="0" fontId="34" fillId="5" borderId="61" xfId="0" applyFont="1" applyFill="1" applyBorder="1" applyAlignment="1">
      <alignment vertical="center" wrapText="1"/>
    </xf>
    <xf numFmtId="0" fontId="38" fillId="10" borderId="6" xfId="0" applyFont="1" applyFill="1" applyBorder="1" applyAlignment="1">
      <alignment vertical="center" wrapText="1"/>
    </xf>
    <xf numFmtId="0" fontId="38" fillId="10" borderId="71" xfId="0" applyFont="1" applyFill="1" applyBorder="1" applyAlignment="1">
      <alignment vertical="center" wrapText="1"/>
    </xf>
    <xf numFmtId="0" fontId="34" fillId="5" borderId="16" xfId="0" applyFont="1" applyFill="1" applyBorder="1" applyAlignment="1">
      <alignment horizontal="center" vertical="center" wrapText="1"/>
    </xf>
    <xf numFmtId="0" fontId="3" fillId="5" borderId="58" xfId="0" applyFont="1" applyFill="1" applyBorder="1"/>
    <xf numFmtId="0" fontId="34" fillId="9" borderId="11" xfId="0" applyFont="1" applyFill="1" applyBorder="1" applyAlignment="1">
      <alignment horizontal="center" vertical="center" wrapText="1"/>
    </xf>
    <xf numFmtId="0" fontId="35" fillId="9" borderId="69" xfId="0" applyFont="1" applyFill="1" applyBorder="1" applyAlignment="1">
      <alignment vertical="center" wrapText="1"/>
    </xf>
    <xf numFmtId="0" fontId="34" fillId="9" borderId="16" xfId="0" applyFont="1" applyFill="1" applyBorder="1" applyAlignment="1">
      <alignment horizontal="center" vertical="center" wrapText="1"/>
    </xf>
    <xf numFmtId="0" fontId="34" fillId="9" borderId="58" xfId="0" applyFont="1" applyFill="1" applyBorder="1" applyAlignment="1">
      <alignment vertical="center" wrapText="1"/>
    </xf>
    <xf numFmtId="0" fontId="34" fillId="9" borderId="69" xfId="0" applyFont="1" applyFill="1" applyBorder="1" applyAlignment="1">
      <alignment vertical="center" wrapText="1"/>
    </xf>
    <xf numFmtId="0" fontId="34" fillId="5" borderId="58" xfId="0" applyFont="1" applyFill="1" applyBorder="1" applyAlignment="1">
      <alignment vertical="center" wrapText="1"/>
    </xf>
    <xf numFmtId="0" fontId="38" fillId="0" borderId="17" xfId="0" applyFont="1" applyFill="1" applyBorder="1" applyAlignment="1">
      <alignment horizontal="center" vertical="center"/>
    </xf>
    <xf numFmtId="0" fontId="38" fillId="0" borderId="68" xfId="0" applyFont="1" applyFill="1" applyBorder="1" applyAlignment="1">
      <alignment vertical="center"/>
    </xf>
    <xf numFmtId="0" fontId="38" fillId="5" borderId="11" xfId="0" applyFont="1" applyFill="1" applyBorder="1" applyAlignment="1">
      <alignment horizontal="center" vertical="center" wrapText="1"/>
    </xf>
    <xf numFmtId="0" fontId="38" fillId="5" borderId="69" xfId="0" applyFont="1" applyFill="1" applyBorder="1" applyAlignment="1">
      <alignment vertical="center" wrapText="1"/>
    </xf>
    <xf numFmtId="0" fontId="38" fillId="5" borderId="24" xfId="0" applyFont="1" applyFill="1" applyBorder="1" applyAlignment="1">
      <alignment horizontal="center" vertical="center" wrapText="1"/>
    </xf>
    <xf numFmtId="0" fontId="38" fillId="5" borderId="79" xfId="0" applyFont="1" applyFill="1" applyBorder="1" applyAlignment="1">
      <alignment vertical="center" wrapText="1"/>
    </xf>
    <xf numFmtId="0" fontId="43" fillId="0" borderId="0" xfId="0" applyFont="1" applyAlignment="1">
      <alignment vertical="center"/>
    </xf>
    <xf numFmtId="49" fontId="3" fillId="0" borderId="0" xfId="3" applyNumberFormat="1" applyFont="1" applyFill="1" applyBorder="1" applyAlignment="1">
      <alignment horizontal="center" vertical="center"/>
    </xf>
    <xf numFmtId="0" fontId="3" fillId="7" borderId="0" xfId="3" applyFont="1" applyFill="1" applyBorder="1" applyAlignment="1">
      <alignment horizontal="left" vertical="center" wrapText="1"/>
    </xf>
    <xf numFmtId="0" fontId="2" fillId="0" borderId="0" xfId="3" applyFont="1" applyFill="1" applyBorder="1" applyAlignment="1">
      <alignment horizontal="left" vertical="center" wrapText="1"/>
    </xf>
    <xf numFmtId="0" fontId="2" fillId="0" borderId="0" xfId="0" applyFont="1" applyAlignment="1">
      <alignment horizontal="left" vertical="center" wrapText="1"/>
    </xf>
    <xf numFmtId="0" fontId="7" fillId="13" borderId="3" xfId="0" applyFont="1" applyFill="1" applyBorder="1" applyAlignment="1">
      <alignment horizontal="center" vertical="center" wrapText="1"/>
    </xf>
    <xf numFmtId="0" fontId="7" fillId="13" borderId="4"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5" xfId="0" applyFont="1" applyFill="1" applyBorder="1" applyAlignment="1">
      <alignment horizontal="center" vertical="center" wrapText="1"/>
    </xf>
    <xf numFmtId="0" fontId="44" fillId="0" borderId="0" xfId="0" applyFont="1"/>
    <xf numFmtId="49" fontId="7" fillId="5" borderId="57" xfId="0" applyNumberFormat="1" applyFont="1" applyFill="1" applyBorder="1" applyAlignment="1">
      <alignment horizontal="center" vertical="center" wrapText="1"/>
    </xf>
    <xf numFmtId="0" fontId="46" fillId="0" borderId="34" xfId="0" applyFont="1" applyBorder="1" applyAlignment="1">
      <alignment vertical="center"/>
    </xf>
    <xf numFmtId="0" fontId="46" fillId="0" borderId="57" xfId="0" applyFont="1" applyBorder="1" applyAlignment="1">
      <alignment vertical="center"/>
    </xf>
    <xf numFmtId="0" fontId="47" fillId="0" borderId="34" xfId="0" applyFont="1" applyBorder="1" applyAlignment="1">
      <alignment vertical="center" wrapText="1"/>
    </xf>
    <xf numFmtId="0" fontId="47" fillId="0" borderId="57" xfId="0" applyFont="1" applyBorder="1" applyAlignment="1">
      <alignment vertical="center" wrapText="1"/>
    </xf>
    <xf numFmtId="0" fontId="7" fillId="0" borderId="57" xfId="0" applyFont="1" applyFill="1" applyBorder="1" applyAlignment="1">
      <alignment horizontal="left" vertical="center" wrapText="1"/>
    </xf>
    <xf numFmtId="49" fontId="7" fillId="0" borderId="57" xfId="0" applyNumberFormat="1" applyFont="1" applyFill="1" applyBorder="1" applyAlignment="1">
      <alignment horizontal="center" vertical="center" wrapText="1"/>
    </xf>
    <xf numFmtId="0" fontId="46" fillId="0" borderId="43" xfId="0" applyFont="1" applyBorder="1" applyAlignment="1">
      <alignment vertical="center"/>
    </xf>
    <xf numFmtId="49" fontId="1" fillId="9" borderId="43" xfId="0" applyNumberFormat="1" applyFont="1" applyFill="1" applyBorder="1" applyAlignment="1">
      <alignment horizontal="center" vertical="center" wrapText="1"/>
    </xf>
    <xf numFmtId="49" fontId="1" fillId="9" borderId="41" xfId="0" applyNumberFormat="1" applyFont="1" applyFill="1" applyBorder="1" applyAlignment="1">
      <alignment horizontal="center" vertical="center" wrapText="1"/>
    </xf>
    <xf numFmtId="49" fontId="7" fillId="5" borderId="38" xfId="0" applyNumberFormat="1" applyFont="1" applyFill="1" applyBorder="1" applyAlignment="1">
      <alignment horizontal="center" vertical="center" wrapText="1"/>
    </xf>
    <xf numFmtId="49" fontId="7" fillId="0" borderId="50" xfId="0" applyNumberFormat="1" applyFont="1" applyBorder="1" applyAlignment="1">
      <alignment horizontal="center" vertical="center" wrapText="1"/>
    </xf>
    <xf numFmtId="0" fontId="1" fillId="13" borderId="52" xfId="0" applyFont="1" applyFill="1" applyBorder="1" applyAlignment="1">
      <alignment horizontal="center" vertical="center" wrapText="1"/>
    </xf>
    <xf numFmtId="0" fontId="1" fillId="13" borderId="38" xfId="0" applyFont="1" applyFill="1" applyBorder="1" applyAlignment="1">
      <alignment horizontal="center" vertical="center" wrapText="1"/>
    </xf>
    <xf numFmtId="0" fontId="48" fillId="0" borderId="0" xfId="0" applyFont="1"/>
    <xf numFmtId="49" fontId="7" fillId="0" borderId="38" xfId="0" applyNumberFormat="1" applyFont="1" applyBorder="1" applyAlignment="1">
      <alignment horizontal="center" vertical="center" wrapText="1"/>
    </xf>
    <xf numFmtId="49" fontId="1" fillId="9" borderId="45" xfId="0" applyNumberFormat="1" applyFont="1" applyFill="1" applyBorder="1" applyAlignment="1">
      <alignment horizontal="center" vertical="center" wrapText="1"/>
    </xf>
    <xf numFmtId="0" fontId="34" fillId="5" borderId="3" xfId="0" applyFont="1" applyFill="1" applyBorder="1" applyAlignment="1">
      <alignment vertical="center" wrapText="1"/>
    </xf>
    <xf numFmtId="0" fontId="7" fillId="5" borderId="38" xfId="0" applyFont="1" applyFill="1" applyBorder="1" applyAlignment="1">
      <alignment vertical="center" wrapText="1"/>
    </xf>
    <xf numFmtId="0" fontId="1" fillId="5" borderId="36"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39" xfId="0" applyFont="1" applyFill="1" applyBorder="1" applyAlignment="1">
      <alignment horizontal="center" vertical="center" wrapText="1"/>
    </xf>
    <xf numFmtId="0" fontId="7" fillId="5" borderId="50" xfId="0" applyFont="1" applyFill="1" applyBorder="1" applyAlignment="1">
      <alignment horizontal="center" vertical="center" wrapText="1"/>
    </xf>
    <xf numFmtId="0" fontId="1" fillId="5" borderId="15" xfId="0" applyFont="1" applyFill="1" applyBorder="1" applyAlignment="1">
      <alignment horizontal="center" vertical="center" wrapText="1"/>
    </xf>
    <xf numFmtId="0" fontId="1" fillId="5" borderId="28" xfId="0" applyFont="1" applyFill="1" applyBorder="1" applyAlignment="1">
      <alignment horizontal="center" vertical="center" wrapText="1"/>
    </xf>
    <xf numFmtId="0" fontId="1" fillId="5" borderId="50" xfId="0" applyFont="1" applyFill="1" applyBorder="1" applyAlignment="1">
      <alignment horizontal="center" vertical="center" wrapText="1"/>
    </xf>
    <xf numFmtId="0" fontId="1" fillId="5" borderId="27" xfId="0" applyFont="1" applyFill="1" applyBorder="1" applyAlignment="1">
      <alignment horizontal="center" vertical="center" wrapText="1"/>
    </xf>
    <xf numFmtId="0" fontId="1" fillId="0" borderId="0" xfId="0" applyFont="1" applyAlignment="1">
      <alignment vertical="center"/>
    </xf>
    <xf numFmtId="49" fontId="49" fillId="9" borderId="0" xfId="0" applyNumberFormat="1" applyFont="1" applyFill="1" applyBorder="1" applyAlignment="1">
      <alignment horizontal="left" vertical="center"/>
    </xf>
    <xf numFmtId="0" fontId="1" fillId="0" borderId="61" xfId="0" applyFont="1" applyBorder="1" applyAlignment="1">
      <alignment vertical="center" wrapText="1"/>
    </xf>
    <xf numFmtId="49" fontId="7" fillId="5" borderId="3" xfId="0" applyNumberFormat="1" applyFont="1" applyFill="1" applyBorder="1" applyAlignment="1">
      <alignment horizontal="center" vertical="center" wrapText="1"/>
    </xf>
    <xf numFmtId="0" fontId="28" fillId="0" borderId="66" xfId="0" applyFont="1" applyBorder="1" applyAlignment="1">
      <alignment vertical="center" wrapText="1"/>
    </xf>
    <xf numFmtId="0" fontId="28" fillId="0" borderId="75" xfId="0" applyFont="1" applyBorder="1" applyAlignment="1">
      <alignment vertical="center" wrapText="1"/>
    </xf>
    <xf numFmtId="49" fontId="7" fillId="5" borderId="47" xfId="0" applyNumberFormat="1" applyFont="1" applyFill="1" applyBorder="1" applyAlignment="1">
      <alignment horizontal="center" vertical="center" wrapText="1"/>
    </xf>
    <xf numFmtId="49" fontId="28" fillId="9" borderId="43" xfId="0" applyNumberFormat="1" applyFont="1" applyFill="1" applyBorder="1" applyAlignment="1">
      <alignment horizontal="center" vertical="center" wrapText="1"/>
    </xf>
    <xf numFmtId="49" fontId="28" fillId="9" borderId="53" xfId="0" applyNumberFormat="1" applyFont="1" applyFill="1" applyBorder="1" applyAlignment="1">
      <alignment horizontal="center" vertical="center" wrapText="1"/>
    </xf>
    <xf numFmtId="49" fontId="7" fillId="5" borderId="50" xfId="0" applyNumberFormat="1" applyFont="1" applyFill="1" applyBorder="1" applyAlignment="1">
      <alignment horizontal="center" vertical="center" wrapText="1"/>
    </xf>
    <xf numFmtId="0" fontId="1" fillId="13" borderId="11" xfId="0" applyFont="1" applyFill="1" applyBorder="1" applyAlignment="1">
      <alignment horizontal="center" vertical="center" wrapText="1"/>
    </xf>
    <xf numFmtId="0" fontId="3" fillId="8" borderId="57" xfId="0" applyFont="1" applyFill="1" applyBorder="1" applyAlignment="1">
      <alignment vertical="center"/>
    </xf>
    <xf numFmtId="0" fontId="2" fillId="5" borderId="57" xfId="0" applyFont="1" applyFill="1" applyBorder="1" applyAlignment="1">
      <alignment vertical="center" wrapText="1"/>
    </xf>
    <xf numFmtId="0" fontId="3" fillId="8" borderId="43" xfId="0" applyFont="1" applyFill="1" applyBorder="1" applyAlignment="1">
      <alignment vertical="center"/>
    </xf>
    <xf numFmtId="0" fontId="3" fillId="0" borderId="43" xfId="0" applyFont="1" applyBorder="1" applyAlignment="1">
      <alignment vertical="center"/>
    </xf>
    <xf numFmtId="0" fontId="3" fillId="0" borderId="43" xfId="0" applyFont="1" applyBorder="1" applyAlignment="1">
      <alignment horizontal="left" vertical="center" wrapText="1" indent="1"/>
    </xf>
    <xf numFmtId="0" fontId="3" fillId="0" borderId="43" xfId="0" applyFont="1" applyFill="1" applyBorder="1" applyAlignment="1">
      <alignment horizontal="left" vertical="center" wrapText="1" indent="1"/>
    </xf>
    <xf numFmtId="0" fontId="3" fillId="8" borderId="53" xfId="0" applyFont="1" applyFill="1" applyBorder="1" applyAlignment="1">
      <alignment horizontal="center" vertical="center" wrapText="1"/>
    </xf>
    <xf numFmtId="0" fontId="3" fillId="8" borderId="38" xfId="0" applyFont="1" applyFill="1" applyBorder="1" applyAlignment="1">
      <alignment horizontal="center" vertical="center" wrapText="1"/>
    </xf>
    <xf numFmtId="0" fontId="2" fillId="0" borderId="38" xfId="0" applyFont="1" applyBorder="1" applyAlignment="1">
      <alignment vertical="center" wrapText="1"/>
    </xf>
    <xf numFmtId="0" fontId="3" fillId="13" borderId="50" xfId="0" applyFont="1" applyFill="1" applyBorder="1" applyAlignment="1">
      <alignment horizontal="center" vertical="center" wrapText="1"/>
    </xf>
    <xf numFmtId="0" fontId="2" fillId="13" borderId="38" xfId="0" applyFont="1" applyFill="1" applyBorder="1" applyAlignment="1">
      <alignment horizontal="center" vertical="center" wrapText="1"/>
    </xf>
    <xf numFmtId="0" fontId="3" fillId="0" borderId="80" xfId="0" applyFont="1" applyBorder="1" applyAlignment="1">
      <alignment wrapText="1"/>
    </xf>
    <xf numFmtId="0" fontId="3" fillId="0" borderId="45" xfId="0" applyFont="1" applyBorder="1" applyAlignment="1">
      <alignment horizontal="center" vertical="center"/>
    </xf>
    <xf numFmtId="0" fontId="3" fillId="0" borderId="59" xfId="0" applyFont="1" applyBorder="1" applyAlignment="1">
      <alignment wrapText="1"/>
    </xf>
    <xf numFmtId="0" fontId="3" fillId="0" borderId="53" xfId="0" applyFont="1" applyBorder="1" applyAlignment="1">
      <alignment horizontal="center" vertical="center"/>
    </xf>
    <xf numFmtId="0" fontId="1" fillId="13" borderId="19" xfId="0" applyFont="1" applyFill="1" applyBorder="1" applyAlignment="1">
      <alignment horizontal="center"/>
    </xf>
    <xf numFmtId="0" fontId="1" fillId="13" borderId="49" xfId="0" applyFont="1" applyFill="1" applyBorder="1" applyAlignment="1">
      <alignment horizontal="center"/>
    </xf>
    <xf numFmtId="0" fontId="1" fillId="13" borderId="23" xfId="0" applyFont="1" applyFill="1" applyBorder="1" applyAlignment="1">
      <alignment horizontal="center"/>
    </xf>
    <xf numFmtId="0" fontId="50" fillId="0" borderId="0" xfId="0" applyFont="1" applyAlignment="1">
      <alignment vertical="center"/>
    </xf>
    <xf numFmtId="0" fontId="7" fillId="5" borderId="32" xfId="0" applyFont="1" applyFill="1" applyBorder="1" applyAlignment="1">
      <alignment vertical="center" wrapText="1"/>
    </xf>
    <xf numFmtId="49" fontId="38" fillId="5" borderId="57" xfId="0" applyNumberFormat="1" applyFont="1" applyFill="1" applyBorder="1" applyAlignment="1">
      <alignment horizontal="center" vertical="center" wrapText="1"/>
    </xf>
    <xf numFmtId="0" fontId="7" fillId="5" borderId="54" xfId="0" applyFont="1" applyFill="1" applyBorder="1" applyAlignment="1">
      <alignment vertical="center" wrapText="1"/>
    </xf>
    <xf numFmtId="0" fontId="7" fillId="5" borderId="74" xfId="0" applyFont="1" applyFill="1" applyBorder="1" applyAlignment="1">
      <alignment vertical="center" wrapText="1"/>
    </xf>
    <xf numFmtId="0" fontId="1" fillId="9" borderId="54" xfId="0" applyFont="1" applyFill="1" applyBorder="1" applyAlignment="1">
      <alignment vertical="center" wrapText="1"/>
    </xf>
    <xf numFmtId="49" fontId="34" fillId="0" borderId="54" xfId="0" applyNumberFormat="1" applyFont="1" applyBorder="1" applyAlignment="1">
      <alignment horizontal="center" vertical="center" wrapText="1"/>
    </xf>
    <xf numFmtId="0" fontId="7" fillId="5" borderId="43" xfId="0" applyFont="1" applyFill="1" applyBorder="1" applyAlignment="1">
      <alignment vertical="center" wrapText="1"/>
    </xf>
    <xf numFmtId="0" fontId="7" fillId="5" borderId="66" xfId="0" applyFont="1" applyFill="1" applyBorder="1" applyAlignment="1">
      <alignment vertical="center" wrapText="1"/>
    </xf>
    <xf numFmtId="0" fontId="1" fillId="9" borderId="43" xfId="0" applyFont="1" applyFill="1" applyBorder="1" applyAlignment="1">
      <alignment vertical="center" wrapText="1"/>
    </xf>
    <xf numFmtId="49" fontId="34" fillId="0" borderId="43" xfId="0" applyNumberFormat="1" applyFont="1" applyBorder="1" applyAlignment="1">
      <alignment horizontal="center" vertical="center" wrapText="1"/>
    </xf>
    <xf numFmtId="0" fontId="1" fillId="0" borderId="43" xfId="0" applyFont="1" applyFill="1" applyBorder="1" applyAlignment="1">
      <alignment vertical="center" wrapText="1"/>
    </xf>
    <xf numFmtId="0" fontId="1" fillId="0" borderId="45" xfId="0" applyFont="1" applyFill="1" applyBorder="1" applyAlignment="1">
      <alignment vertical="center" wrapText="1"/>
    </xf>
    <xf numFmtId="0" fontId="7" fillId="5" borderId="53" xfId="0" applyFont="1" applyFill="1" applyBorder="1" applyAlignment="1">
      <alignment vertical="center" wrapText="1"/>
    </xf>
    <xf numFmtId="0" fontId="7" fillId="5" borderId="75" xfId="0" applyFont="1" applyFill="1" applyBorder="1" applyAlignment="1">
      <alignment vertical="center" wrapText="1"/>
    </xf>
    <xf numFmtId="0" fontId="1" fillId="0" borderId="53" xfId="0" applyFont="1" applyFill="1" applyBorder="1" applyAlignment="1">
      <alignment vertical="center" wrapText="1"/>
    </xf>
    <xf numFmtId="49" fontId="34" fillId="0" borderId="53" xfId="0" applyNumberFormat="1" applyFont="1" applyBorder="1" applyAlignment="1">
      <alignment horizontal="center" vertical="center" wrapText="1"/>
    </xf>
    <xf numFmtId="0" fontId="1" fillId="13" borderId="15" xfId="0" applyFont="1" applyFill="1" applyBorder="1" applyAlignment="1">
      <alignment horizontal="center" vertical="center" wrapText="1"/>
    </xf>
    <xf numFmtId="0" fontId="1" fillId="13" borderId="27" xfId="0" applyFont="1" applyFill="1" applyBorder="1" applyAlignment="1">
      <alignment horizontal="center" vertical="center"/>
    </xf>
    <xf numFmtId="0" fontId="1" fillId="13" borderId="15" xfId="0" applyFont="1" applyFill="1" applyBorder="1" applyAlignment="1">
      <alignment horizontal="center" vertical="center"/>
    </xf>
    <xf numFmtId="0" fontId="1" fillId="13" borderId="71" xfId="0" applyFont="1" applyFill="1" applyBorder="1" applyAlignment="1">
      <alignment horizontal="center" vertical="center"/>
    </xf>
    <xf numFmtId="0" fontId="1" fillId="13" borderId="28" xfId="0" applyFont="1" applyFill="1" applyBorder="1" applyAlignment="1">
      <alignment horizontal="center" vertical="center"/>
    </xf>
    <xf numFmtId="0" fontId="7" fillId="13" borderId="15" xfId="0" applyFont="1" applyFill="1" applyBorder="1" applyAlignment="1">
      <alignment horizontal="center" vertical="center" wrapText="1"/>
    </xf>
    <xf numFmtId="0" fontId="7" fillId="0" borderId="0" xfId="0" applyFont="1" applyFill="1"/>
    <xf numFmtId="0" fontId="1" fillId="0" borderId="0" xfId="0" applyFont="1" applyFill="1"/>
    <xf numFmtId="9" fontId="7" fillId="13" borderId="37" xfId="0" applyNumberFormat="1" applyFont="1" applyFill="1" applyBorder="1" applyAlignment="1">
      <alignment horizontal="center" vertical="center" wrapText="1"/>
    </xf>
    <xf numFmtId="9" fontId="7" fillId="13" borderId="4" xfId="0" applyNumberFormat="1" applyFont="1" applyFill="1" applyBorder="1" applyAlignment="1">
      <alignment horizontal="center" vertical="center" wrapText="1"/>
    </xf>
    <xf numFmtId="9" fontId="2" fillId="13" borderId="4" xfId="0" applyNumberFormat="1" applyFont="1" applyFill="1" applyBorder="1" applyAlignment="1">
      <alignment horizontal="center" vertical="center" wrapText="1"/>
    </xf>
    <xf numFmtId="0" fontId="1" fillId="13" borderId="37" xfId="0" applyFont="1" applyFill="1" applyBorder="1" applyAlignment="1">
      <alignment horizontal="center" vertical="center"/>
    </xf>
    <xf numFmtId="0" fontId="3" fillId="0" borderId="41" xfId="0" applyFont="1" applyFill="1" applyBorder="1" applyAlignment="1">
      <alignment vertical="center" wrapText="1"/>
    </xf>
    <xf numFmtId="0" fontId="3" fillId="0" borderId="43" xfId="0" applyFont="1" applyFill="1" applyBorder="1" applyAlignment="1">
      <alignment horizontal="left" vertical="center" wrapText="1"/>
    </xf>
    <xf numFmtId="0" fontId="1" fillId="0" borderId="54" xfId="0" applyFont="1" applyFill="1" applyBorder="1" applyAlignment="1">
      <alignment horizontal="center" vertical="center" wrapText="1"/>
    </xf>
    <xf numFmtId="0" fontId="3" fillId="0" borderId="54" xfId="0" applyFont="1" applyFill="1" applyBorder="1" applyAlignment="1">
      <alignment horizontal="left" vertical="center" wrapText="1"/>
    </xf>
    <xf numFmtId="0" fontId="1" fillId="13" borderId="54" xfId="0" applyFont="1" applyFill="1" applyBorder="1" applyAlignment="1">
      <alignment horizontal="center" vertical="center" wrapText="1"/>
    </xf>
    <xf numFmtId="0" fontId="28" fillId="5" borderId="38" xfId="0" applyFont="1" applyFill="1" applyBorder="1" applyAlignment="1">
      <alignment horizontal="center" vertical="center" wrapText="1"/>
    </xf>
    <xf numFmtId="0" fontId="1" fillId="0" borderId="41" xfId="0" applyFont="1" applyFill="1" applyBorder="1" applyAlignment="1">
      <alignment horizontal="left" vertical="center" wrapText="1"/>
    </xf>
    <xf numFmtId="0" fontId="25" fillId="0" borderId="0" xfId="0" applyFont="1" applyFill="1"/>
    <xf numFmtId="0" fontId="1" fillId="0" borderId="0" xfId="0" applyFont="1" applyFill="1" applyAlignment="1">
      <alignment horizontal="right"/>
    </xf>
    <xf numFmtId="0" fontId="38" fillId="13" borderId="11" xfId="0" applyFont="1" applyFill="1" applyBorder="1" applyAlignment="1">
      <alignment horizontal="center" vertical="center" wrapText="1"/>
    </xf>
    <xf numFmtId="0" fontId="38" fillId="13" borderId="12" xfId="0" applyFont="1" applyFill="1" applyBorder="1" applyAlignment="1">
      <alignment horizontal="center" vertical="center" wrapText="1"/>
    </xf>
    <xf numFmtId="0" fontId="34" fillId="13" borderId="39" xfId="0" applyFont="1" applyFill="1" applyBorder="1" applyAlignment="1">
      <alignment horizontal="center" vertical="center" wrapText="1"/>
    </xf>
    <xf numFmtId="0" fontId="34" fillId="13" borderId="6" xfId="0" applyFont="1" applyFill="1" applyBorder="1" applyAlignment="1">
      <alignment horizontal="center" vertical="center" wrapText="1"/>
    </xf>
    <xf numFmtId="0" fontId="34" fillId="13" borderId="14" xfId="0" applyFont="1" applyFill="1" applyBorder="1" applyAlignment="1">
      <alignment horizontal="center" vertical="center" wrapText="1"/>
    </xf>
    <xf numFmtId="0" fontId="34" fillId="0" borderId="75" xfId="0" applyFont="1" applyFill="1" applyBorder="1" applyAlignment="1">
      <alignment horizontal="center" vertical="center" wrapText="1"/>
    </xf>
    <xf numFmtId="0" fontId="34" fillId="0" borderId="53" xfId="0" applyFont="1" applyFill="1" applyBorder="1" applyAlignment="1">
      <alignment vertical="center" wrapText="1"/>
    </xf>
    <xf numFmtId="0" fontId="34" fillId="0" borderId="45" xfId="0" applyFont="1" applyFill="1" applyBorder="1" applyAlignment="1">
      <alignment vertical="center" wrapText="1"/>
    </xf>
    <xf numFmtId="0" fontId="38" fillId="5" borderId="39" xfId="0" applyFont="1" applyFill="1" applyBorder="1" applyAlignment="1">
      <alignment horizontal="center" vertical="center" wrapText="1"/>
    </xf>
    <xf numFmtId="0" fontId="38" fillId="5" borderId="38" xfId="0" applyFont="1" applyFill="1" applyBorder="1" applyAlignment="1">
      <alignment horizontal="left" vertical="center" wrapText="1"/>
    </xf>
    <xf numFmtId="0" fontId="34" fillId="0" borderId="32" xfId="0" applyFont="1" applyFill="1" applyBorder="1" applyAlignment="1">
      <alignment horizontal="center" vertical="center" wrapText="1"/>
    </xf>
    <xf numFmtId="0" fontId="1" fillId="0" borderId="34" xfId="0" applyFont="1" applyBorder="1"/>
    <xf numFmtId="0" fontId="38" fillId="13" borderId="50" xfId="0" applyFont="1" applyFill="1" applyBorder="1" applyAlignment="1">
      <alignment horizontal="center" vertical="center" wrapText="1"/>
    </xf>
    <xf numFmtId="0" fontId="38" fillId="13" borderId="29" xfId="0" applyFont="1" applyFill="1" applyBorder="1" applyAlignment="1">
      <alignment horizontal="center" vertical="center" wrapText="1"/>
    </xf>
    <xf numFmtId="49" fontId="1" fillId="0" borderId="77" xfId="0" applyNumberFormat="1" applyFont="1" applyBorder="1" applyAlignment="1">
      <alignment horizontal="center" vertical="center" wrapText="1"/>
    </xf>
    <xf numFmtId="49" fontId="1" fillId="0" borderId="74" xfId="0" applyNumberFormat="1" applyFont="1" applyBorder="1" applyAlignment="1">
      <alignment horizontal="center" vertical="center" wrapText="1"/>
    </xf>
    <xf numFmtId="0" fontId="7" fillId="5" borderId="57" xfId="0" applyFont="1" applyFill="1" applyBorder="1" applyAlignment="1">
      <alignment horizontal="left" vertical="center" wrapText="1"/>
    </xf>
    <xf numFmtId="0" fontId="7" fillId="5" borderId="35" xfId="0" applyFont="1" applyFill="1" applyBorder="1" applyAlignment="1">
      <alignment horizontal="left" vertical="center" wrapText="1"/>
    </xf>
    <xf numFmtId="0" fontId="7" fillId="0" borderId="38" xfId="0" applyFont="1" applyBorder="1" applyAlignment="1">
      <alignment horizontal="left" vertical="center" wrapText="1"/>
    </xf>
    <xf numFmtId="49" fontId="2" fillId="0" borderId="38" xfId="0" applyNumberFormat="1" applyFont="1" applyBorder="1" applyAlignment="1">
      <alignment horizontal="center" vertical="center" wrapText="1"/>
    </xf>
    <xf numFmtId="49" fontId="2" fillId="5" borderId="53" xfId="0" applyNumberFormat="1" applyFont="1" applyFill="1" applyBorder="1" applyAlignment="1">
      <alignment horizontal="center" vertical="center" wrapText="1"/>
    </xf>
    <xf numFmtId="49" fontId="3" fillId="0" borderId="43" xfId="0" applyNumberFormat="1" applyFont="1" applyBorder="1" applyAlignment="1">
      <alignment horizontal="center" vertical="center" wrapText="1"/>
    </xf>
    <xf numFmtId="49" fontId="2" fillId="5" borderId="57" xfId="0" applyNumberFormat="1" applyFont="1" applyFill="1" applyBorder="1" applyAlignment="1">
      <alignment horizontal="center" vertical="center" wrapText="1"/>
    </xf>
    <xf numFmtId="0" fontId="2" fillId="5" borderId="52" xfId="0" applyFont="1" applyFill="1" applyBorder="1" applyAlignment="1">
      <alignment horizontal="left" wrapText="1"/>
    </xf>
    <xf numFmtId="0" fontId="7" fillId="13" borderId="38" xfId="0" applyFont="1" applyFill="1" applyBorder="1" applyAlignment="1">
      <alignment horizontal="left" vertical="center" wrapText="1"/>
    </xf>
    <xf numFmtId="0" fontId="38" fillId="13" borderId="54" xfId="0" applyFont="1" applyFill="1" applyBorder="1" applyAlignment="1">
      <alignment horizontal="center" vertical="center" wrapText="1"/>
    </xf>
    <xf numFmtId="0" fontId="38" fillId="13" borderId="56" xfId="0" applyFont="1" applyFill="1" applyBorder="1" applyAlignment="1">
      <alignment vertical="center"/>
    </xf>
    <xf numFmtId="0" fontId="1" fillId="0" borderId="14" xfId="0" applyFont="1" applyBorder="1" applyAlignment="1">
      <alignment horizontal="left" vertical="center" wrapText="1"/>
    </xf>
    <xf numFmtId="0" fontId="1" fillId="0" borderId="41" xfId="0" applyFont="1" applyBorder="1"/>
    <xf numFmtId="0" fontId="1" fillId="0" borderId="45" xfId="0" applyFont="1" applyBorder="1"/>
    <xf numFmtId="0" fontId="1" fillId="0" borderId="54" xfId="0" applyFont="1" applyBorder="1"/>
    <xf numFmtId="0" fontId="1" fillId="0" borderId="45" xfId="0" applyFont="1" applyBorder="1" applyAlignment="1">
      <alignment horizontal="center"/>
    </xf>
    <xf numFmtId="0" fontId="1" fillId="0" borderId="54" xfId="0" applyFont="1" applyBorder="1" applyAlignment="1">
      <alignment horizontal="center"/>
    </xf>
    <xf numFmtId="0" fontId="1" fillId="0" borderId="53" xfId="0" applyFont="1" applyBorder="1" applyAlignment="1">
      <alignment horizontal="center"/>
    </xf>
    <xf numFmtId="0" fontId="7" fillId="5" borderId="28" xfId="0" applyFont="1" applyFill="1" applyBorder="1" applyAlignment="1">
      <alignment horizontal="center" vertical="center" wrapText="1"/>
    </xf>
    <xf numFmtId="0" fontId="7" fillId="5" borderId="29" xfId="0" applyFont="1" applyFill="1" applyBorder="1" applyAlignment="1">
      <alignment horizontal="center" vertical="center" wrapText="1"/>
    </xf>
    <xf numFmtId="0" fontId="1" fillId="0" borderId="0" xfId="0" applyFont="1" applyBorder="1"/>
    <xf numFmtId="0" fontId="2" fillId="0" borderId="43" xfId="0" applyFont="1" applyFill="1" applyBorder="1" applyAlignment="1">
      <alignment wrapText="1"/>
    </xf>
    <xf numFmtId="0" fontId="2" fillId="0" borderId="54" xfId="0" applyFont="1" applyFill="1" applyBorder="1" applyAlignment="1"/>
    <xf numFmtId="0" fontId="7" fillId="0" borderId="27" xfId="0" applyFont="1" applyBorder="1" applyAlignment="1">
      <alignment vertical="center" wrapText="1"/>
    </xf>
    <xf numFmtId="0" fontId="1" fillId="9" borderId="77" xfId="0" applyFont="1" applyFill="1" applyBorder="1" applyAlignment="1">
      <alignment horizontal="left" vertical="center" wrapText="1" indent="1"/>
    </xf>
    <xf numFmtId="0" fontId="1" fillId="9" borderId="66" xfId="0" applyFont="1" applyFill="1" applyBorder="1" applyAlignment="1">
      <alignment horizontal="left" vertical="center" wrapText="1" indent="1"/>
    </xf>
    <xf numFmtId="0" fontId="1" fillId="9" borderId="78" xfId="0" applyFont="1" applyFill="1" applyBorder="1" applyAlignment="1">
      <alignment horizontal="left" vertical="center" wrapText="1" indent="1"/>
    </xf>
    <xf numFmtId="0" fontId="7" fillId="0" borderId="39" xfId="0" applyFont="1" applyBorder="1" applyAlignment="1">
      <alignment vertical="center" wrapText="1"/>
    </xf>
    <xf numFmtId="0" fontId="1" fillId="5" borderId="14" xfId="0" applyFont="1" applyFill="1" applyBorder="1" applyAlignment="1">
      <alignment horizontal="center" vertical="center" wrapText="1"/>
    </xf>
    <xf numFmtId="0" fontId="1" fillId="5" borderId="71" xfId="0" applyFont="1" applyFill="1" applyBorder="1" applyAlignment="1">
      <alignment horizontal="center" vertical="center" wrapText="1"/>
    </xf>
    <xf numFmtId="0" fontId="1" fillId="5" borderId="35" xfId="0" applyFont="1" applyFill="1" applyBorder="1" applyAlignment="1">
      <alignment horizontal="center" vertical="center" wrapText="1"/>
    </xf>
    <xf numFmtId="0" fontId="34" fillId="5" borderId="39" xfId="0" applyFont="1" applyFill="1" applyBorder="1" applyAlignment="1">
      <alignment vertical="center" wrapText="1"/>
    </xf>
    <xf numFmtId="0" fontId="1" fillId="5" borderId="6" xfId="0" applyFont="1" applyFill="1" applyBorder="1" applyAlignment="1">
      <alignment horizontal="center" vertical="center" wrapText="1"/>
    </xf>
    <xf numFmtId="0" fontId="34" fillId="5" borderId="23" xfId="0" applyFont="1" applyFill="1" applyBorder="1" applyAlignment="1">
      <alignment vertical="center" wrapText="1"/>
    </xf>
    <xf numFmtId="0" fontId="1" fillId="0" borderId="2" xfId="0" applyFont="1" applyBorder="1" applyAlignment="1">
      <alignment vertical="center" wrapText="1"/>
    </xf>
    <xf numFmtId="0" fontId="1" fillId="0" borderId="64" xfId="0" applyFont="1" applyBorder="1" applyAlignment="1">
      <alignment vertical="center" wrapText="1"/>
    </xf>
    <xf numFmtId="0" fontId="7" fillId="5" borderId="39" xfId="0" applyFont="1" applyFill="1" applyBorder="1" applyAlignment="1">
      <alignment vertical="center" wrapText="1"/>
    </xf>
    <xf numFmtId="0" fontId="7" fillId="5" borderId="57" xfId="0" applyFont="1" applyFill="1" applyBorder="1" applyAlignment="1">
      <alignment vertical="center" wrapText="1"/>
    </xf>
    <xf numFmtId="0" fontId="3" fillId="0" borderId="57" xfId="0" applyFont="1" applyFill="1" applyBorder="1" applyAlignment="1">
      <alignment horizontal="left" vertical="center"/>
    </xf>
    <xf numFmtId="49" fontId="1" fillId="9" borderId="75" xfId="0" applyNumberFormat="1" applyFont="1" applyFill="1" applyBorder="1" applyAlignment="1">
      <alignment horizontal="center" vertical="center" wrapText="1"/>
    </xf>
    <xf numFmtId="49" fontId="1" fillId="9" borderId="66" xfId="0" applyNumberFormat="1" applyFont="1" applyFill="1" applyBorder="1" applyAlignment="1">
      <alignment horizontal="center" vertical="center" wrapText="1"/>
    </xf>
    <xf numFmtId="49" fontId="1" fillId="9" borderId="74" xfId="0" applyNumberFormat="1" applyFont="1" applyFill="1" applyBorder="1" applyAlignment="1">
      <alignment horizontal="center" vertical="center" wrapText="1"/>
    </xf>
    <xf numFmtId="0" fontId="7" fillId="5" borderId="50" xfId="0" applyFont="1" applyFill="1" applyBorder="1" applyAlignment="1">
      <alignment horizontal="left" vertical="center" wrapText="1"/>
    </xf>
    <xf numFmtId="0" fontId="1" fillId="9" borderId="75" xfId="0" applyFont="1" applyFill="1" applyBorder="1" applyAlignment="1">
      <alignment horizontal="left" vertical="center" wrapText="1"/>
    </xf>
    <xf numFmtId="0" fontId="1" fillId="9" borderId="66" xfId="0" applyFont="1" applyFill="1" applyBorder="1" applyAlignment="1">
      <alignment horizontal="left" vertical="center" wrapText="1"/>
    </xf>
    <xf numFmtId="0" fontId="1" fillId="9" borderId="74" xfId="0" applyFont="1" applyFill="1" applyBorder="1" applyAlignment="1">
      <alignment horizontal="left" vertical="center" wrapText="1"/>
    </xf>
    <xf numFmtId="0" fontId="47" fillId="0" borderId="75" xfId="0" applyFont="1" applyBorder="1" applyAlignment="1">
      <alignment vertical="center" wrapText="1"/>
    </xf>
    <xf numFmtId="0" fontId="47" fillId="0" borderId="66" xfId="0" applyFont="1" applyBorder="1" applyAlignment="1">
      <alignment vertical="center" wrapText="1"/>
    </xf>
    <xf numFmtId="0" fontId="46" fillId="0" borderId="53" xfId="0" applyFont="1" applyBorder="1" applyAlignment="1">
      <alignment vertical="center"/>
    </xf>
    <xf numFmtId="0" fontId="46" fillId="0" borderId="75" xfId="0" applyFont="1" applyBorder="1" applyAlignment="1">
      <alignment vertical="center"/>
    </xf>
    <xf numFmtId="0" fontId="46" fillId="0" borderId="66" xfId="0" applyFont="1" applyBorder="1" applyAlignment="1">
      <alignment vertical="center"/>
    </xf>
    <xf numFmtId="0" fontId="3" fillId="0" borderId="76" xfId="0" applyFont="1" applyBorder="1" applyAlignment="1">
      <alignment vertical="center" wrapText="1"/>
    </xf>
    <xf numFmtId="0" fontId="3" fillId="0" borderId="63" xfId="0" applyFont="1" applyBorder="1" applyAlignment="1">
      <alignment vertical="center" wrapText="1"/>
    </xf>
    <xf numFmtId="0" fontId="3" fillId="0" borderId="62" xfId="0" applyFont="1" applyBorder="1" applyAlignment="1">
      <alignment horizontal="left" vertical="center" wrapText="1"/>
    </xf>
    <xf numFmtId="0" fontId="3" fillId="0" borderId="62" xfId="0" applyFont="1" applyBorder="1" applyAlignment="1">
      <alignment vertical="center"/>
    </xf>
    <xf numFmtId="0" fontId="3" fillId="0" borderId="62" xfId="0" applyFont="1" applyBorder="1" applyAlignment="1">
      <alignment vertical="center" wrapText="1"/>
    </xf>
    <xf numFmtId="0" fontId="3" fillId="0" borderId="80" xfId="0" applyFont="1" applyBorder="1" applyAlignment="1">
      <alignment vertical="center" wrapText="1"/>
    </xf>
    <xf numFmtId="0" fontId="2" fillId="5" borderId="24" xfId="0" applyFont="1" applyFill="1" applyBorder="1" applyAlignment="1">
      <alignment horizontal="center"/>
    </xf>
    <xf numFmtId="0" fontId="2" fillId="5" borderId="35" xfId="0" applyFont="1" applyFill="1" applyBorder="1" applyAlignment="1">
      <alignment horizontal="left" vertical="center" wrapText="1"/>
    </xf>
    <xf numFmtId="0" fontId="3" fillId="0" borderId="43" xfId="0" applyFont="1" applyBorder="1" applyAlignment="1">
      <alignment horizontal="left" vertical="center" wrapText="1"/>
    </xf>
    <xf numFmtId="0" fontId="3" fillId="0" borderId="43" xfId="0" applyFont="1" applyBorder="1" applyAlignment="1">
      <alignment vertical="center" wrapText="1"/>
    </xf>
    <xf numFmtId="9" fontId="2" fillId="13" borderId="35" xfId="0" applyNumberFormat="1" applyFont="1" applyFill="1" applyBorder="1" applyAlignment="1">
      <alignment horizontal="center" vertical="center" wrapText="1"/>
    </xf>
    <xf numFmtId="0" fontId="1" fillId="13" borderId="36" xfId="0"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left" vertical="justify" wrapText="1"/>
    </xf>
    <xf numFmtId="0" fontId="2" fillId="0" borderId="0" xfId="0" applyFont="1" applyAlignment="1">
      <alignment horizontal="center" wrapText="1"/>
    </xf>
    <xf numFmtId="0" fontId="15" fillId="0" borderId="0" xfId="2" applyFont="1" applyAlignment="1">
      <alignment horizontal="center"/>
    </xf>
    <xf numFmtId="0" fontId="1" fillId="13" borderId="24" xfId="0" applyFont="1" applyFill="1" applyBorder="1" applyAlignment="1">
      <alignment horizontal="center" vertical="center" wrapText="1"/>
    </xf>
    <xf numFmtId="0" fontId="1" fillId="13" borderId="26" xfId="0" applyFont="1" applyFill="1" applyBorder="1" applyAlignment="1">
      <alignment horizontal="center" vertical="center" wrapText="1"/>
    </xf>
    <xf numFmtId="0" fontId="5" fillId="0" borderId="0" xfId="0" applyFont="1" applyAlignment="1">
      <alignment horizontal="center" vertical="justify"/>
    </xf>
    <xf numFmtId="0" fontId="3" fillId="0" borderId="74" xfId="0" applyFont="1" applyBorder="1" applyAlignment="1">
      <alignment horizontal="left" vertical="center" wrapText="1"/>
    </xf>
    <xf numFmtId="0" fontId="2" fillId="0" borderId="0" xfId="0" applyFont="1" applyAlignment="1">
      <alignment horizontal="right"/>
    </xf>
    <xf numFmtId="0" fontId="3" fillId="0" borderId="0" xfId="0" applyFont="1" applyAlignment="1">
      <alignment horizontal="center"/>
    </xf>
    <xf numFmtId="0" fontId="3" fillId="13" borderId="16" xfId="0" applyFont="1" applyFill="1" applyBorder="1" applyAlignment="1">
      <alignment horizontal="center"/>
    </xf>
    <xf numFmtId="0" fontId="3" fillId="13" borderId="7" xfId="0" applyFont="1" applyFill="1" applyBorder="1"/>
    <xf numFmtId="0" fontId="2" fillId="13" borderId="2" xfId="0" applyFont="1" applyFill="1" applyBorder="1" applyAlignment="1">
      <alignment horizontal="center" vertical="center"/>
    </xf>
    <xf numFmtId="0" fontId="2" fillId="13" borderId="2" xfId="0" applyFont="1" applyFill="1" applyBorder="1" applyAlignment="1">
      <alignment horizontal="center" vertical="center" wrapText="1"/>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0" borderId="0" xfId="0" applyFont="1" applyAlignment="1">
      <alignment horizontal="center" vertical="center"/>
    </xf>
    <xf numFmtId="0" fontId="2" fillId="0" borderId="6" xfId="0" applyFont="1" applyBorder="1"/>
    <xf numFmtId="0" fontId="3" fillId="0" borderId="14" xfId="0" applyFont="1" applyBorder="1"/>
    <xf numFmtId="0" fontId="3" fillId="0" borderId="15" xfId="0" applyFont="1" applyBorder="1"/>
    <xf numFmtId="0" fontId="3" fillId="0" borderId="16" xfId="0" applyFont="1" applyBorder="1" applyAlignment="1">
      <alignment horizontal="center"/>
    </xf>
    <xf numFmtId="0" fontId="3" fillId="0" borderId="7" xfId="0" applyFont="1" applyBorder="1" applyAlignment="1">
      <alignment wrapText="1"/>
    </xf>
    <xf numFmtId="0" fontId="3" fillId="8" borderId="15" xfId="0" applyFont="1" applyFill="1" applyBorder="1"/>
    <xf numFmtId="0" fontId="3" fillId="0" borderId="9" xfId="0" applyFont="1" applyBorder="1" applyAlignment="1">
      <alignment horizontal="center"/>
    </xf>
    <xf numFmtId="0" fontId="3" fillId="0" borderId="44" xfId="0" applyFont="1" applyBorder="1"/>
    <xf numFmtId="0" fontId="3" fillId="0" borderId="1" xfId="0" applyFont="1" applyBorder="1"/>
    <xf numFmtId="0" fontId="3" fillId="8" borderId="1" xfId="0" applyFont="1" applyFill="1" applyBorder="1"/>
    <xf numFmtId="0" fontId="3" fillId="0" borderId="11" xfId="0" applyFont="1" applyBorder="1" applyAlignment="1">
      <alignment horizontal="center"/>
    </xf>
    <xf numFmtId="0" fontId="3" fillId="0" borderId="73" xfId="0" applyFont="1" applyBorder="1"/>
    <xf numFmtId="0" fontId="3" fillId="0" borderId="12" xfId="0" applyFont="1" applyBorder="1"/>
    <xf numFmtId="0" fontId="3" fillId="0" borderId="13" xfId="0" applyFont="1" applyBorder="1"/>
    <xf numFmtId="0" fontId="2" fillId="4" borderId="17" xfId="0" applyFont="1" applyFill="1" applyBorder="1" applyAlignment="1">
      <alignment horizontal="center"/>
    </xf>
    <xf numFmtId="0" fontId="2" fillId="4" borderId="18" xfId="0" applyFont="1" applyFill="1" applyBorder="1" applyAlignment="1">
      <alignment wrapText="1"/>
    </xf>
    <xf numFmtId="0" fontId="2" fillId="0" borderId="3" xfId="0" applyFont="1" applyBorder="1" applyAlignment="1">
      <alignment horizontal="center"/>
    </xf>
    <xf numFmtId="0" fontId="2" fillId="0" borderId="4" xfId="0" applyFont="1" applyBorder="1" applyAlignment="1">
      <alignment wrapText="1"/>
    </xf>
    <xf numFmtId="0" fontId="2" fillId="0" borderId="4" xfId="0" applyFont="1" applyBorder="1"/>
    <xf numFmtId="9" fontId="2" fillId="0" borderId="5" xfId="0" applyNumberFormat="1" applyFont="1" applyBorder="1"/>
    <xf numFmtId="0" fontId="2" fillId="0" borderId="16" xfId="0" applyFont="1" applyBorder="1"/>
    <xf numFmtId="0" fontId="3" fillId="0" borderId="28" xfId="0" applyFont="1" applyBorder="1"/>
    <xf numFmtId="0" fontId="3" fillId="0" borderId="7" xfId="0" applyFont="1" applyBorder="1"/>
    <xf numFmtId="0" fontId="2" fillId="0" borderId="9" xfId="0" applyFont="1" applyBorder="1" applyAlignment="1">
      <alignment horizontal="center"/>
    </xf>
    <xf numFmtId="0" fontId="2" fillId="0" borderId="44" xfId="0" applyFont="1" applyBorder="1"/>
    <xf numFmtId="0" fontId="2" fillId="0" borderId="1" xfId="0" applyFont="1" applyBorder="1"/>
    <xf numFmtId="0" fontId="2" fillId="0" borderId="1" xfId="0" applyFont="1" applyFill="1" applyBorder="1"/>
    <xf numFmtId="0" fontId="2" fillId="0" borderId="10" xfId="0" applyFont="1" applyBorder="1"/>
    <xf numFmtId="0" fontId="2" fillId="8" borderId="1" xfId="0" applyFont="1" applyFill="1" applyBorder="1"/>
    <xf numFmtId="0" fontId="3" fillId="0" borderId="1" xfId="0" applyFont="1" applyFill="1" applyBorder="1"/>
    <xf numFmtId="0" fontId="2" fillId="4" borderId="24" xfId="0" applyFont="1" applyFill="1" applyBorder="1" applyAlignment="1">
      <alignment horizontal="center"/>
    </xf>
    <xf numFmtId="0" fontId="2" fillId="4" borderId="40" xfId="0" applyFont="1" applyFill="1" applyBorder="1"/>
    <xf numFmtId="0" fontId="2" fillId="4" borderId="25" xfId="0" applyFont="1" applyFill="1" applyBorder="1"/>
    <xf numFmtId="9" fontId="2" fillId="4" borderId="26" xfId="0" applyNumberFormat="1" applyFont="1" applyFill="1" applyBorder="1"/>
    <xf numFmtId="0" fontId="2" fillId="0" borderId="17" xfId="0" applyFont="1" applyBorder="1" applyAlignment="1">
      <alignment horizontal="center"/>
    </xf>
    <xf numFmtId="0" fontId="2" fillId="0" borderId="42" xfId="0" applyFont="1" applyBorder="1"/>
    <xf numFmtId="0" fontId="2" fillId="0" borderId="18" xfId="0" applyFont="1" applyBorder="1"/>
    <xf numFmtId="0" fontId="2" fillId="0" borderId="18" xfId="0" applyFont="1" applyFill="1" applyBorder="1"/>
    <xf numFmtId="0" fontId="2" fillId="0" borderId="22" xfId="0" applyFont="1" applyBorder="1"/>
    <xf numFmtId="0" fontId="2" fillId="0" borderId="24" xfId="0" applyFont="1" applyBorder="1" applyAlignment="1">
      <alignment horizontal="center"/>
    </xf>
    <xf numFmtId="0" fontId="2" fillId="0" borderId="40" xfId="0" applyFont="1" applyBorder="1"/>
    <xf numFmtId="0" fontId="2" fillId="0" borderId="25" xfId="0" applyFont="1" applyBorder="1"/>
    <xf numFmtId="0" fontId="2" fillId="0" borderId="25" xfId="0" applyFont="1" applyFill="1" applyBorder="1"/>
    <xf numFmtId="9" fontId="2" fillId="0" borderId="26" xfId="0" applyNumberFormat="1" applyFont="1" applyBorder="1"/>
    <xf numFmtId="0" fontId="2" fillId="4" borderId="23" xfId="0" applyFont="1" applyFill="1" applyBorder="1" applyAlignment="1">
      <alignment horizontal="center"/>
    </xf>
    <xf numFmtId="0" fontId="2" fillId="4" borderId="49" xfId="0" applyFont="1" applyFill="1" applyBorder="1" applyAlignment="1">
      <alignment wrapText="1"/>
    </xf>
    <xf numFmtId="0" fontId="2" fillId="4" borderId="48" xfId="0" applyFont="1" applyFill="1" applyBorder="1"/>
    <xf numFmtId="0" fontId="2" fillId="4" borderId="49" xfId="0" applyFont="1" applyFill="1" applyBorder="1"/>
    <xf numFmtId="9" fontId="2" fillId="4" borderId="19" xfId="0" applyNumberFormat="1" applyFont="1" applyFill="1" applyBorder="1"/>
    <xf numFmtId="0" fontId="2" fillId="4" borderId="11" xfId="0" applyFont="1" applyFill="1" applyBorder="1" applyAlignment="1">
      <alignment horizontal="center"/>
    </xf>
    <xf numFmtId="0" fontId="2" fillId="4" borderId="12" xfId="0" applyFont="1" applyFill="1" applyBorder="1"/>
    <xf numFmtId="0" fontId="2" fillId="0" borderId="0" xfId="0" applyFont="1" applyBorder="1" applyAlignment="1">
      <alignment horizontal="center"/>
    </xf>
    <xf numFmtId="0" fontId="2" fillId="0" borderId="0" xfId="0" applyFont="1" applyBorder="1"/>
    <xf numFmtId="0" fontId="52" fillId="0" borderId="0" xfId="0" applyFont="1" applyAlignment="1">
      <alignment vertical="center"/>
    </xf>
    <xf numFmtId="0" fontId="52" fillId="0" borderId="0" xfId="0" applyFont="1"/>
    <xf numFmtId="0" fontId="44" fillId="0" borderId="0" xfId="0" applyFont="1" applyAlignment="1">
      <alignment horizontal="right"/>
    </xf>
    <xf numFmtId="0" fontId="3" fillId="0" borderId="0" xfId="0" applyFont="1" applyAlignment="1">
      <alignment horizontal="right" vertical="center" wrapText="1"/>
    </xf>
    <xf numFmtId="0" fontId="1" fillId="0" borderId="0" xfId="0" applyFont="1" applyBorder="1" applyAlignment="1">
      <alignment horizontal="right"/>
    </xf>
    <xf numFmtId="0" fontId="3" fillId="0" borderId="0" xfId="3" applyFont="1" applyAlignment="1">
      <alignment horizontal="right"/>
    </xf>
    <xf numFmtId="0" fontId="1" fillId="4" borderId="38" xfId="0" applyFont="1" applyFill="1" applyBorder="1" applyAlignment="1">
      <alignment horizontal="center"/>
    </xf>
    <xf numFmtId="0" fontId="2" fillId="0" borderId="60" xfId="0" applyFont="1" applyFill="1" applyBorder="1" applyAlignment="1">
      <alignment horizontal="left" vertical="center"/>
    </xf>
    <xf numFmtId="0" fontId="3" fillId="0" borderId="12" xfId="0" applyFont="1" applyBorder="1" applyAlignment="1">
      <alignment vertical="center" wrapText="1"/>
    </xf>
    <xf numFmtId="0" fontId="3" fillId="0" borderId="66" xfId="0" applyFont="1" applyBorder="1" applyAlignment="1">
      <alignment horizontal="center" vertical="center"/>
    </xf>
    <xf numFmtId="0" fontId="3" fillId="0" borderId="66" xfId="0" applyFont="1" applyBorder="1" applyAlignment="1">
      <alignment horizontal="left" vertical="center" wrapText="1"/>
    </xf>
    <xf numFmtId="0" fontId="3" fillId="0" borderId="74" xfId="0" applyFont="1" applyBorder="1" applyAlignment="1">
      <alignment horizontal="center" vertical="center"/>
    </xf>
    <xf numFmtId="0" fontId="3" fillId="0" borderId="1" xfId="0" applyFont="1" applyBorder="1" applyAlignment="1">
      <alignment horizontal="left" vertical="center" wrapText="1"/>
    </xf>
    <xf numFmtId="0" fontId="2" fillId="0" borderId="52" xfId="0" applyFont="1" applyFill="1" applyBorder="1" applyAlignment="1">
      <alignment vertical="center"/>
    </xf>
    <xf numFmtId="0" fontId="2" fillId="0" borderId="52" xfId="0" applyFont="1" applyFill="1" applyBorder="1" applyAlignment="1">
      <alignment horizontal="left" vertical="center"/>
    </xf>
    <xf numFmtId="0" fontId="3" fillId="0" borderId="65" xfId="0" applyFont="1" applyFill="1" applyBorder="1" applyAlignment="1">
      <alignment horizontal="left" vertical="center"/>
    </xf>
    <xf numFmtId="0" fontId="3" fillId="0" borderId="12" xfId="0" applyFont="1" applyBorder="1" applyAlignment="1">
      <alignment horizontal="left" vertical="center" wrapText="1"/>
    </xf>
    <xf numFmtId="0" fontId="2" fillId="5" borderId="14"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32" fillId="5" borderId="6" xfId="0" applyFont="1" applyFill="1" applyBorder="1" applyAlignment="1">
      <alignment horizontal="center" vertical="center" wrapText="1"/>
    </xf>
    <xf numFmtId="0" fontId="32" fillId="5" borderId="14" xfId="0" applyFont="1" applyFill="1" applyBorder="1" applyAlignment="1">
      <alignment horizontal="center" vertical="center" wrapText="1"/>
    </xf>
    <xf numFmtId="0" fontId="3" fillId="0" borderId="16" xfId="0" applyFont="1" applyBorder="1" applyAlignment="1">
      <alignment horizontal="center" vertical="center" wrapText="1"/>
    </xf>
    <xf numFmtId="0" fontId="3" fillId="0" borderId="7" xfId="0" applyFont="1" applyBorder="1" applyAlignment="1">
      <alignment horizontal="left" vertical="center" wrapText="1"/>
    </xf>
    <xf numFmtId="0" fontId="3" fillId="0" borderId="17" xfId="0" applyFont="1" applyBorder="1" applyAlignment="1">
      <alignment horizontal="center" vertical="center" wrapText="1"/>
    </xf>
    <xf numFmtId="0" fontId="3" fillId="0" borderId="18" xfId="0" applyFont="1" applyBorder="1" applyAlignment="1">
      <alignment horizontal="left" vertical="center" wrapText="1"/>
    </xf>
    <xf numFmtId="0" fontId="3" fillId="0" borderId="9" xfId="0" applyFont="1" applyBorder="1" applyAlignment="1">
      <alignment horizontal="center" vertical="center" wrapText="1"/>
    </xf>
    <xf numFmtId="0" fontId="3" fillId="0" borderId="1" xfId="0" applyFont="1" applyBorder="1" applyAlignment="1">
      <alignment horizontal="left" vertical="top" wrapText="1"/>
    </xf>
    <xf numFmtId="0" fontId="3" fillId="0" borderId="10" xfId="0" applyFont="1" applyFill="1" applyBorder="1" applyAlignment="1">
      <alignment horizontal="left" vertical="center" wrapText="1"/>
    </xf>
    <xf numFmtId="0" fontId="3" fillId="0" borderId="11" xfId="0" applyFont="1" applyBorder="1" applyAlignment="1">
      <alignment horizontal="center" vertical="center" wrapText="1"/>
    </xf>
    <xf numFmtId="0" fontId="3" fillId="0" borderId="13" xfId="0" applyFont="1" applyFill="1" applyBorder="1" applyAlignment="1">
      <alignment horizontal="left" vertical="center" wrapText="1"/>
    </xf>
    <xf numFmtId="0" fontId="22" fillId="0" borderId="0" xfId="0" applyFont="1" applyAlignment="1">
      <alignment vertical="center"/>
    </xf>
    <xf numFmtId="0" fontId="2" fillId="5" borderId="38" xfId="0" applyFont="1" applyFill="1" applyBorder="1" applyAlignment="1">
      <alignment horizontal="center" wrapText="1"/>
    </xf>
    <xf numFmtId="0" fontId="2" fillId="5" borderId="3" xfId="0" applyFont="1" applyFill="1" applyBorder="1" applyAlignment="1">
      <alignment horizontal="center"/>
    </xf>
    <xf numFmtId="0" fontId="32" fillId="5" borderId="50" xfId="0" applyFont="1" applyFill="1" applyBorder="1" applyAlignment="1">
      <alignment horizontal="center" vertical="center"/>
    </xf>
    <xf numFmtId="0" fontId="32" fillId="5" borderId="29" xfId="0" applyFont="1" applyFill="1" applyBorder="1" applyAlignment="1">
      <alignment horizontal="center" vertical="center"/>
    </xf>
    <xf numFmtId="0" fontId="3" fillId="5" borderId="39" xfId="0" applyFont="1" applyFill="1" applyBorder="1" applyAlignment="1">
      <alignment horizontal="center" vertical="center"/>
    </xf>
    <xf numFmtId="0" fontId="3" fillId="5" borderId="52" xfId="0" applyFont="1" applyFill="1" applyBorder="1" applyAlignment="1">
      <alignment vertical="center"/>
    </xf>
    <xf numFmtId="0" fontId="3" fillId="0" borderId="77" xfId="0" applyFont="1" applyBorder="1" applyAlignment="1">
      <alignment horizontal="center" vertical="center"/>
    </xf>
    <xf numFmtId="0" fontId="3" fillId="0" borderId="17" xfId="0" applyFont="1" applyBorder="1" applyAlignment="1">
      <alignment horizontal="left" vertical="center" wrapText="1"/>
    </xf>
    <xf numFmtId="0" fontId="3" fillId="0" borderId="9" xfId="0" applyFont="1" applyBorder="1" applyAlignment="1">
      <alignment horizontal="left" vertical="center" wrapText="1"/>
    </xf>
    <xf numFmtId="0" fontId="3" fillId="0" borderId="11" xfId="0" applyFont="1" applyBorder="1" applyAlignment="1">
      <alignment horizontal="left" vertical="center" wrapText="1"/>
    </xf>
    <xf numFmtId="0" fontId="2" fillId="5" borderId="50" xfId="0" applyFont="1" applyFill="1" applyBorder="1" applyAlignment="1">
      <alignment horizontal="center" wrapText="1"/>
    </xf>
    <xf numFmtId="0" fontId="2" fillId="5" borderId="6" xfId="0" applyFont="1" applyFill="1" applyBorder="1" applyAlignment="1">
      <alignment horizontal="center"/>
    </xf>
    <xf numFmtId="0" fontId="32" fillId="5" borderId="29" xfId="0" applyFont="1" applyFill="1" applyBorder="1" applyAlignment="1">
      <alignment horizontal="center" vertical="center" wrapText="1"/>
    </xf>
    <xf numFmtId="0" fontId="3" fillId="0" borderId="75" xfId="0" applyFont="1" applyBorder="1" applyAlignment="1">
      <alignment horizontal="center" vertical="center"/>
    </xf>
    <xf numFmtId="0" fontId="3" fillId="0" borderId="75" xfId="0" applyFont="1" applyBorder="1" applyAlignment="1">
      <alignment vertical="center" wrapText="1"/>
    </xf>
    <xf numFmtId="0" fontId="3" fillId="0" borderId="53" xfId="0" applyFont="1" applyBorder="1" applyAlignment="1">
      <alignment vertical="center" wrapText="1"/>
    </xf>
    <xf numFmtId="0" fontId="3" fillId="0" borderId="66" xfId="0" applyFont="1" applyBorder="1" applyAlignment="1">
      <alignment vertical="center" wrapText="1"/>
    </xf>
    <xf numFmtId="0" fontId="3" fillId="0" borderId="74" xfId="0" applyFont="1" applyBorder="1" applyAlignment="1">
      <alignment vertical="center" wrapText="1"/>
    </xf>
    <xf numFmtId="0" fontId="3" fillId="0" borderId="54" xfId="0" applyFont="1" applyBorder="1" applyAlignment="1">
      <alignment vertical="center" wrapText="1"/>
    </xf>
    <xf numFmtId="0" fontId="3" fillId="5" borderId="50" xfId="0" applyFont="1" applyFill="1" applyBorder="1" applyAlignment="1">
      <alignment horizontal="center" vertical="center" wrapText="1"/>
    </xf>
    <xf numFmtId="0" fontId="3" fillId="0" borderId="57" xfId="0" applyFont="1" applyFill="1" applyBorder="1" applyAlignment="1">
      <alignment horizontal="left" wrapText="1"/>
    </xf>
    <xf numFmtId="0" fontId="3" fillId="0" borderId="41" xfId="0" applyFont="1" applyBorder="1" applyAlignment="1">
      <alignment wrapText="1"/>
    </xf>
    <xf numFmtId="0" fontId="3" fillId="0" borderId="43" xfId="0" applyFont="1" applyBorder="1" applyAlignment="1">
      <alignment horizontal="justify" wrapText="1"/>
    </xf>
    <xf numFmtId="0" fontId="2" fillId="13" borderId="38" xfId="0" applyFont="1" applyFill="1" applyBorder="1" applyAlignment="1">
      <alignment horizontal="left" wrapText="1"/>
    </xf>
    <xf numFmtId="0" fontId="3" fillId="0" borderId="41" xfId="0" applyFont="1" applyFill="1" applyBorder="1" applyAlignment="1">
      <alignment horizontal="left" wrapText="1"/>
    </xf>
    <xf numFmtId="0" fontId="12" fillId="0" borderId="41" xfId="0" applyFont="1" applyBorder="1" applyAlignment="1">
      <alignment horizontal="justify" vertical="justify" wrapText="1"/>
    </xf>
    <xf numFmtId="0" fontId="12" fillId="0" borderId="43" xfId="0" applyFont="1" applyBorder="1" applyAlignment="1">
      <alignment horizontal="justify" vertical="justify" wrapText="1"/>
    </xf>
    <xf numFmtId="0" fontId="12" fillId="0" borderId="45" xfId="0" applyFont="1" applyBorder="1" applyAlignment="1">
      <alignment horizontal="justify" vertical="justify" wrapText="1"/>
    </xf>
    <xf numFmtId="0" fontId="15" fillId="0" borderId="39" xfId="0" applyFont="1" applyBorder="1" applyAlignment="1">
      <alignment horizontal="justify" vertical="justify" wrapText="1"/>
    </xf>
    <xf numFmtId="0" fontId="3" fillId="0" borderId="77" xfId="0" applyFont="1" applyFill="1" applyBorder="1" applyAlignment="1">
      <alignment horizontal="left" wrapText="1"/>
    </xf>
    <xf numFmtId="0" fontId="3" fillId="0" borderId="32" xfId="0" applyFont="1" applyFill="1" applyBorder="1" applyAlignment="1">
      <alignment horizontal="left" wrapText="1"/>
    </xf>
    <xf numFmtId="0" fontId="2" fillId="0" borderId="36" xfId="0" applyFont="1" applyBorder="1"/>
    <xf numFmtId="0" fontId="2" fillId="0" borderId="38" xfId="0" applyFont="1" applyFill="1" applyBorder="1" applyAlignment="1">
      <alignment horizontal="right" vertical="top"/>
    </xf>
    <xf numFmtId="0" fontId="3" fillId="9" borderId="53" xfId="0" applyFont="1" applyFill="1" applyBorder="1" applyAlignment="1">
      <alignment vertical="center" wrapText="1"/>
    </xf>
    <xf numFmtId="0" fontId="3" fillId="9" borderId="43" xfId="0" applyFont="1" applyFill="1" applyBorder="1" applyAlignment="1">
      <alignment vertical="center" wrapText="1"/>
    </xf>
    <xf numFmtId="0" fontId="3" fillId="9" borderId="54" xfId="0" applyFont="1" applyFill="1" applyBorder="1" applyAlignment="1">
      <alignment vertical="center" wrapText="1"/>
    </xf>
    <xf numFmtId="0" fontId="3" fillId="0" borderId="0" xfId="0" applyFont="1" applyAlignment="1"/>
    <xf numFmtId="0" fontId="55" fillId="0" borderId="0" xfId="0" applyFont="1"/>
    <xf numFmtId="0" fontId="2" fillId="0" borderId="0" xfId="3" applyFont="1"/>
    <xf numFmtId="0" fontId="1" fillId="0" borderId="0" xfId="0" applyFont="1" applyAlignment="1">
      <alignment horizontal="center" vertical="center"/>
    </xf>
    <xf numFmtId="0" fontId="2" fillId="5" borderId="35" xfId="0" applyFont="1" applyFill="1" applyBorder="1" applyAlignment="1">
      <alignment horizontal="center" vertical="center" wrapText="1"/>
    </xf>
    <xf numFmtId="0" fontId="42" fillId="5" borderId="67" xfId="0" applyFont="1" applyFill="1" applyBorder="1" applyAlignment="1">
      <alignment horizontal="center" vertical="center" wrapText="1"/>
    </xf>
    <xf numFmtId="0" fontId="1" fillId="14" borderId="1" xfId="0" applyFont="1" applyFill="1" applyBorder="1" applyAlignment="1">
      <alignment horizontal="center" vertical="center"/>
    </xf>
    <xf numFmtId="0" fontId="1" fillId="0" borderId="1" xfId="0" applyFont="1" applyBorder="1" applyAlignment="1">
      <alignment horizontal="center" vertical="center"/>
    </xf>
    <xf numFmtId="14" fontId="1" fillId="0" borderId="1" xfId="0" applyNumberFormat="1" applyFont="1" applyBorder="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left" wrapText="1"/>
    </xf>
    <xf numFmtId="0" fontId="2" fillId="0" borderId="0" xfId="0" applyFont="1" applyAlignment="1">
      <alignment horizontal="left" vertical="center"/>
    </xf>
    <xf numFmtId="0" fontId="7" fillId="0" borderId="0" xfId="0" applyFont="1" applyFill="1" applyBorder="1" applyAlignment="1">
      <alignment horizontal="center"/>
    </xf>
    <xf numFmtId="0" fontId="44" fillId="0" borderId="1" xfId="0" applyFont="1" applyBorder="1" applyAlignment="1">
      <alignment horizontal="center" vertical="center" wrapText="1"/>
    </xf>
    <xf numFmtId="0" fontId="2" fillId="0" borderId="0" xfId="0" applyFont="1" applyFill="1" applyBorder="1" applyAlignment="1">
      <alignment vertical="center"/>
    </xf>
    <xf numFmtId="0" fontId="3" fillId="0" borderId="0" xfId="0" applyFont="1" applyFill="1" applyBorder="1" applyAlignment="1">
      <alignment vertical="center"/>
    </xf>
    <xf numFmtId="0" fontId="2" fillId="0" borderId="67" xfId="0" applyFont="1" applyFill="1" applyBorder="1" applyAlignment="1">
      <alignment horizontal="center" vertical="center" wrapText="1"/>
    </xf>
    <xf numFmtId="0" fontId="42" fillId="0" borderId="67" xfId="0" applyFont="1" applyFill="1" applyBorder="1" applyAlignment="1">
      <alignment horizontal="center" vertical="center" wrapText="1"/>
    </xf>
    <xf numFmtId="0" fontId="1" fillId="0" borderId="0" xfId="0" applyFont="1" applyBorder="1" applyAlignment="1">
      <alignment horizontal="left" vertical="center" wrapText="1"/>
    </xf>
    <xf numFmtId="0" fontId="3" fillId="0" borderId="0" xfId="0" applyFont="1" applyBorder="1" applyAlignment="1">
      <alignment horizontal="left" vertical="center" wrapText="1"/>
    </xf>
    <xf numFmtId="0" fontId="41" fillId="0" borderId="0" xfId="0" applyFont="1" applyFill="1" applyBorder="1" applyAlignment="1">
      <alignment horizontal="center" vertical="center" wrapText="1"/>
    </xf>
    <xf numFmtId="0" fontId="41" fillId="5" borderId="50" xfId="0" applyFont="1" applyFill="1" applyBorder="1" applyAlignment="1">
      <alignment horizontal="center" vertical="center" wrapText="1"/>
    </xf>
    <xf numFmtId="0" fontId="1" fillId="0" borderId="53" xfId="0" applyFont="1" applyBorder="1" applyAlignment="1">
      <alignment horizontal="left" vertical="center" wrapText="1"/>
    </xf>
    <xf numFmtId="0" fontId="28" fillId="5" borderId="74" xfId="0" applyFont="1" applyFill="1" applyBorder="1" applyAlignment="1">
      <alignment horizontal="center" vertical="center" wrapText="1"/>
    </xf>
    <xf numFmtId="0" fontId="7" fillId="5" borderId="27" xfId="0" applyFont="1" applyFill="1" applyBorder="1" applyAlignment="1">
      <alignment horizontal="center" vertical="center" wrapText="1"/>
    </xf>
    <xf numFmtId="0" fontId="38" fillId="13" borderId="28" xfId="0" applyFont="1" applyFill="1" applyBorder="1" applyAlignment="1">
      <alignment horizontal="center" vertical="center" wrapText="1"/>
    </xf>
    <xf numFmtId="0" fontId="34" fillId="0" borderId="41" xfId="0" applyFont="1" applyFill="1" applyBorder="1" applyAlignment="1">
      <alignment horizontal="left" vertical="center"/>
    </xf>
    <xf numFmtId="0" fontId="38" fillId="5" borderId="38" xfId="0" applyFont="1" applyFill="1" applyBorder="1" applyAlignment="1">
      <alignment vertical="center"/>
    </xf>
    <xf numFmtId="0" fontId="34" fillId="5" borderId="52" xfId="0" applyFont="1" applyFill="1" applyBorder="1" applyAlignment="1">
      <alignment horizontal="left" vertical="center"/>
    </xf>
    <xf numFmtId="0" fontId="34" fillId="0" borderId="55" xfId="0" applyFont="1" applyFill="1" applyBorder="1" applyAlignment="1">
      <alignment horizontal="left" vertical="center"/>
    </xf>
    <xf numFmtId="0" fontId="34" fillId="5" borderId="52" xfId="0" applyFont="1" applyFill="1" applyBorder="1" applyAlignment="1">
      <alignment vertical="center"/>
    </xf>
    <xf numFmtId="0" fontId="44" fillId="15" borderId="1" xfId="0" applyFont="1" applyFill="1" applyBorder="1" applyAlignment="1">
      <alignment horizontal="center"/>
    </xf>
    <xf numFmtId="0" fontId="1" fillId="0" borderId="11" xfId="0" applyFont="1" applyBorder="1" applyAlignment="1">
      <alignment horizontal="center" vertical="center"/>
    </xf>
    <xf numFmtId="0" fontId="38" fillId="0" borderId="52" xfId="0" applyFont="1" applyBorder="1" applyAlignment="1">
      <alignment vertical="center"/>
    </xf>
    <xf numFmtId="0" fontId="34" fillId="0" borderId="52" xfId="0" applyFont="1" applyBorder="1" applyAlignment="1">
      <alignment horizontal="left" vertical="center" wrapText="1"/>
    </xf>
    <xf numFmtId="0" fontId="1" fillId="0" borderId="59" xfId="0" applyFont="1" applyBorder="1" applyAlignment="1">
      <alignment vertical="center" wrapText="1"/>
    </xf>
    <xf numFmtId="0" fontId="1" fillId="0" borderId="7" xfId="0" applyFont="1" applyBorder="1" applyAlignment="1">
      <alignment vertical="center" wrapText="1"/>
    </xf>
    <xf numFmtId="0" fontId="1" fillId="0" borderId="58" xfId="0" applyFont="1" applyBorder="1" applyAlignment="1">
      <alignment vertical="center" wrapText="1"/>
    </xf>
    <xf numFmtId="165" fontId="1" fillId="0" borderId="44" xfId="12" applyNumberFormat="1" applyFont="1" applyBorder="1" applyAlignment="1">
      <alignment horizontal="right" vertical="center" wrapText="1"/>
    </xf>
    <xf numFmtId="166" fontId="1" fillId="0" borderId="1" xfId="0" applyNumberFormat="1" applyFont="1" applyBorder="1" applyAlignment="1">
      <alignment vertical="center" wrapText="1"/>
    </xf>
    <xf numFmtId="166" fontId="1" fillId="0" borderId="61" xfId="0" applyNumberFormat="1" applyFont="1" applyBorder="1" applyAlignment="1">
      <alignment vertical="center" wrapText="1"/>
    </xf>
    <xf numFmtId="0" fontId="1" fillId="0" borderId="44" xfId="0" applyFont="1" applyBorder="1" applyAlignment="1">
      <alignment vertical="center" wrapText="1"/>
    </xf>
    <xf numFmtId="166" fontId="1" fillId="0" borderId="63" xfId="0" applyNumberFormat="1" applyFont="1" applyBorder="1" applyAlignment="1">
      <alignment vertical="center" wrapText="1"/>
    </xf>
    <xf numFmtId="166" fontId="7" fillId="5" borderId="66" xfId="0" applyNumberFormat="1" applyFont="1" applyFill="1" applyBorder="1" applyAlignment="1">
      <alignment vertical="center" wrapText="1"/>
    </xf>
    <xf numFmtId="0" fontId="1" fillId="0" borderId="46" xfId="0" applyFont="1" applyBorder="1" applyAlignment="1">
      <alignment vertical="center" wrapText="1"/>
    </xf>
    <xf numFmtId="166" fontId="1" fillId="0" borderId="80" xfId="0" applyNumberFormat="1" applyFont="1" applyBorder="1" applyAlignment="1">
      <alignment vertical="center" wrapText="1"/>
    </xf>
    <xf numFmtId="166" fontId="7" fillId="5" borderId="38" xfId="0" applyNumberFormat="1" applyFont="1" applyFill="1" applyBorder="1" applyAlignment="1">
      <alignment vertical="center" wrapText="1"/>
    </xf>
    <xf numFmtId="166" fontId="7" fillId="5" borderId="39" xfId="0" applyNumberFormat="1" applyFont="1" applyFill="1" applyBorder="1" applyAlignment="1">
      <alignment vertical="center" wrapText="1"/>
    </xf>
    <xf numFmtId="0" fontId="7" fillId="0" borderId="10" xfId="0" applyFont="1" applyBorder="1" applyAlignment="1">
      <alignment vertical="center" wrapText="1"/>
    </xf>
    <xf numFmtId="0" fontId="58" fillId="0" borderId="13" xfId="14" applyBorder="1"/>
    <xf numFmtId="1" fontId="3" fillId="0" borderId="43" xfId="0" applyNumberFormat="1" applyFont="1" applyBorder="1" applyAlignment="1">
      <alignment horizontal="left" vertical="center" wrapText="1"/>
    </xf>
    <xf numFmtId="0" fontId="56" fillId="0" borderId="43" xfId="0" applyFont="1" applyBorder="1" applyAlignment="1">
      <alignment horizontal="left" vertical="center" wrapText="1"/>
    </xf>
    <xf numFmtId="0" fontId="1" fillId="0" borderId="20" xfId="0" quotePrefix="1" applyFont="1" applyBorder="1" applyAlignment="1">
      <alignment horizontal="center" vertical="center"/>
    </xf>
    <xf numFmtId="0" fontId="1" fillId="16" borderId="10" xfId="0" applyFont="1" applyFill="1" applyBorder="1" applyAlignment="1">
      <alignment horizontal="center" vertical="center" wrapText="1"/>
    </xf>
    <xf numFmtId="0" fontId="3" fillId="16" borderId="21" xfId="0" applyFont="1" applyFill="1" applyBorder="1" applyAlignment="1">
      <alignment horizontal="center" vertical="center" wrapText="1"/>
    </xf>
    <xf numFmtId="4" fontId="3" fillId="16" borderId="83" xfId="15" applyNumberFormat="1" applyFont="1" applyFill="1" applyBorder="1" applyAlignment="1">
      <alignment horizontal="center" vertical="center" wrapText="1"/>
    </xf>
    <xf numFmtId="4" fontId="3" fillId="0" borderId="83" xfId="15" applyNumberFormat="1" applyFont="1" applyBorder="1" applyAlignment="1">
      <alignment horizontal="center" vertical="center"/>
    </xf>
    <xf numFmtId="0" fontId="61" fillId="0" borderId="0" xfId="0" applyFont="1" applyAlignment="1">
      <alignment horizontal="center" wrapText="1"/>
    </xf>
    <xf numFmtId="4" fontId="3" fillId="6" borderId="83" xfId="15" applyNumberFormat="1" applyFont="1" applyFill="1" applyBorder="1" applyAlignment="1">
      <alignment horizontal="center" vertical="center"/>
    </xf>
    <xf numFmtId="0" fontId="58" fillId="0" borderId="22" xfId="14" applyBorder="1" applyAlignment="1">
      <alignment horizontal="center" vertical="center" wrapText="1"/>
    </xf>
    <xf numFmtId="0" fontId="1" fillId="0" borderId="1" xfId="0" quotePrefix="1" applyFont="1" applyBorder="1" applyAlignment="1">
      <alignment horizontal="center" vertical="center"/>
    </xf>
    <xf numFmtId="10" fontId="1" fillId="0" borderId="1" xfId="13" applyNumberFormat="1" applyFont="1" applyFill="1" applyBorder="1" applyAlignment="1">
      <alignment horizontal="center" vertical="center" wrapText="1"/>
    </xf>
    <xf numFmtId="10" fontId="3" fillId="0" borderId="1" xfId="0" applyNumberFormat="1" applyFont="1" applyBorder="1" applyAlignment="1">
      <alignment horizontal="center" vertical="center" wrapText="1"/>
    </xf>
    <xf numFmtId="3" fontId="3" fillId="0" borderId="10" xfId="0" applyNumberFormat="1" applyFont="1" applyBorder="1" applyAlignment="1">
      <alignment horizontal="center" vertical="center" wrapText="1"/>
    </xf>
    <xf numFmtId="10" fontId="3" fillId="0" borderId="12" xfId="0" applyNumberFormat="1" applyFont="1" applyBorder="1" applyAlignment="1">
      <alignment vertical="center"/>
    </xf>
    <xf numFmtId="10" fontId="2" fillId="0" borderId="7" xfId="13" applyNumberFormat="1" applyFont="1" applyFill="1" applyBorder="1" applyAlignment="1">
      <alignment vertical="center"/>
    </xf>
    <xf numFmtId="167" fontId="2" fillId="0" borderId="8" xfId="12" applyNumberFormat="1" applyFont="1" applyFill="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12" xfId="0" applyFont="1" applyBorder="1" applyAlignment="1">
      <alignment vertical="center"/>
    </xf>
    <xf numFmtId="0" fontId="2" fillId="0" borderId="13" xfId="0" applyFont="1" applyBorder="1" applyAlignment="1">
      <alignment vertical="center"/>
    </xf>
    <xf numFmtId="0" fontId="2" fillId="0" borderId="25" xfId="0" applyFont="1" applyBorder="1" applyAlignment="1">
      <alignment vertical="center" wrapText="1"/>
    </xf>
    <xf numFmtId="0" fontId="3" fillId="0" borderId="26" xfId="0" applyFont="1" applyBorder="1" applyAlignment="1">
      <alignment vertical="center"/>
    </xf>
    <xf numFmtId="4" fontId="45" fillId="5" borderId="57" xfId="0" applyNumberFormat="1" applyFont="1" applyFill="1" applyBorder="1" applyAlignment="1">
      <alignment vertical="center" wrapText="1"/>
    </xf>
    <xf numFmtId="3" fontId="55" fillId="0" borderId="1" xfId="0" applyNumberFormat="1" applyFont="1" applyBorder="1"/>
    <xf numFmtId="0" fontId="62" fillId="0" borderId="43" xfId="0" applyFont="1" applyBorder="1" applyAlignment="1">
      <alignment vertical="center"/>
    </xf>
    <xf numFmtId="0" fontId="62" fillId="0" borderId="66" xfId="0" applyFont="1" applyBorder="1" applyAlignment="1">
      <alignment vertical="center"/>
    </xf>
    <xf numFmtId="0" fontId="45" fillId="0" borderId="74" xfId="0" applyFont="1" applyBorder="1" applyAlignment="1">
      <alignment vertical="center" wrapText="1"/>
    </xf>
    <xf numFmtId="0" fontId="62" fillId="0" borderId="74" xfId="0" applyFont="1" applyBorder="1" applyAlignment="1">
      <alignment vertical="center"/>
    </xf>
    <xf numFmtId="0" fontId="62" fillId="0" borderId="54" xfId="0" applyFont="1" applyBorder="1" applyAlignment="1">
      <alignment vertical="center"/>
    </xf>
    <xf numFmtId="0" fontId="37" fillId="0" borderId="77" xfId="0" applyFont="1" applyBorder="1" applyAlignment="1">
      <alignment horizontal="left" wrapText="1"/>
    </xf>
    <xf numFmtId="0" fontId="1" fillId="0" borderId="77" xfId="0" applyFont="1" applyBorder="1" applyAlignment="1">
      <alignment horizontal="left" wrapText="1"/>
    </xf>
    <xf numFmtId="0" fontId="1" fillId="0" borderId="41" xfId="0" applyFont="1" applyBorder="1" applyAlignment="1">
      <alignment horizontal="left" wrapText="1"/>
    </xf>
    <xf numFmtId="3" fontId="3" fillId="0" borderId="38" xfId="0" applyNumberFormat="1" applyFont="1" applyBorder="1" applyAlignment="1">
      <alignment horizontal="right" vertical="center" wrapText="1"/>
    </xf>
    <xf numFmtId="3" fontId="2" fillId="5" borderId="53" xfId="0" applyNumberFormat="1" applyFont="1" applyFill="1" applyBorder="1" applyAlignment="1">
      <alignment horizontal="right" vertical="center" wrapText="1"/>
    </xf>
    <xf numFmtId="3" fontId="3" fillId="0" borderId="43" xfId="0" applyNumberFormat="1" applyFont="1" applyBorder="1" applyAlignment="1">
      <alignment horizontal="right" vertical="center"/>
    </xf>
    <xf numFmtId="3" fontId="2" fillId="5" borderId="57" xfId="0" applyNumberFormat="1" applyFont="1" applyFill="1" applyBorder="1" applyAlignment="1">
      <alignment horizontal="right" vertical="center"/>
    </xf>
    <xf numFmtId="0" fontId="1" fillId="0" borderId="17" xfId="0" applyFont="1" applyBorder="1" applyAlignment="1">
      <alignment horizontal="center" vertical="center"/>
    </xf>
    <xf numFmtId="0" fontId="58" fillId="0" borderId="54" xfId="14" applyBorder="1" applyAlignment="1">
      <alignment horizontal="left" vertical="center" wrapText="1"/>
    </xf>
    <xf numFmtId="0" fontId="1" fillId="0" borderId="53" xfId="0" applyFont="1" applyFill="1" applyBorder="1" applyAlignment="1">
      <alignment horizontal="left" wrapText="1"/>
    </xf>
    <xf numFmtId="0" fontId="1" fillId="0" borderId="43" xfId="0" applyFont="1" applyFill="1" applyBorder="1" applyAlignment="1">
      <alignment horizontal="left"/>
    </xf>
    <xf numFmtId="0" fontId="1" fillId="0" borderId="43" xfId="0" applyFont="1" applyFill="1" applyBorder="1" applyAlignment="1">
      <alignment horizontal="left" wrapText="1"/>
    </xf>
    <xf numFmtId="0" fontId="57" fillId="0" borderId="0" xfId="14" applyFont="1" applyBorder="1" applyAlignment="1">
      <alignment horizontal="left" vertical="center" wrapText="1"/>
    </xf>
    <xf numFmtId="3" fontId="34" fillId="0" borderId="55" xfId="0" applyNumberFormat="1" applyFont="1" applyBorder="1" applyAlignment="1">
      <alignment vertical="center"/>
    </xf>
    <xf numFmtId="3" fontId="34" fillId="0" borderId="55" xfId="0" applyNumberFormat="1" applyFont="1" applyBorder="1" applyAlignment="1">
      <alignment horizontal="right" vertical="center"/>
    </xf>
    <xf numFmtId="3" fontId="38" fillId="0" borderId="55" xfId="0" applyNumberFormat="1" applyFont="1" applyBorder="1" applyAlignment="1">
      <alignment vertical="center"/>
    </xf>
    <xf numFmtId="3" fontId="34" fillId="0" borderId="62" xfId="0" applyNumberFormat="1" applyFont="1" applyBorder="1" applyAlignment="1">
      <alignment vertical="center"/>
    </xf>
    <xf numFmtId="3" fontId="38" fillId="13" borderId="56" xfId="0" applyNumberFormat="1" applyFont="1" applyFill="1" applyBorder="1" applyAlignment="1">
      <alignment vertical="center"/>
    </xf>
    <xf numFmtId="10" fontId="38" fillId="0" borderId="34" xfId="0" applyNumberFormat="1" applyFont="1" applyBorder="1" applyAlignment="1">
      <alignment vertical="center"/>
    </xf>
    <xf numFmtId="0" fontId="34" fillId="0" borderId="62" xfId="0" applyFont="1" applyBorder="1" applyAlignment="1">
      <alignment vertical="center"/>
    </xf>
    <xf numFmtId="0" fontId="34" fillId="0" borderId="56" xfId="0" applyFont="1" applyBorder="1" applyAlignment="1">
      <alignment vertical="center"/>
    </xf>
    <xf numFmtId="10" fontId="34" fillId="0" borderId="52" xfId="0" applyNumberFormat="1" applyFont="1" applyBorder="1" applyAlignment="1">
      <alignment vertical="center"/>
    </xf>
    <xf numFmtId="0" fontId="34" fillId="0" borderId="52" xfId="0" applyFont="1" applyBorder="1" applyAlignment="1">
      <alignment vertical="center" wrapText="1"/>
    </xf>
    <xf numFmtId="10" fontId="3" fillId="0" borderId="60" xfId="0" applyNumberFormat="1" applyFont="1" applyBorder="1" applyAlignment="1">
      <alignment vertical="center"/>
    </xf>
    <xf numFmtId="0" fontId="34" fillId="0" borderId="60" xfId="0" applyFont="1" applyBorder="1" applyAlignment="1">
      <alignment vertical="center" wrapText="1"/>
    </xf>
    <xf numFmtId="3" fontId="3" fillId="0" borderId="56" xfId="0" applyNumberFormat="1" applyFont="1" applyBorder="1" applyAlignment="1">
      <alignment vertical="center"/>
    </xf>
    <xf numFmtId="0" fontId="34" fillId="0" borderId="56" xfId="0" applyFont="1" applyBorder="1" applyAlignment="1">
      <alignment vertical="center" wrapText="1"/>
    </xf>
    <xf numFmtId="4" fontId="3" fillId="0" borderId="53" xfId="0" applyNumberFormat="1" applyFont="1" applyBorder="1" applyAlignment="1">
      <alignment horizontal="right" vertical="center" wrapText="1"/>
    </xf>
    <xf numFmtId="4" fontId="34" fillId="0" borderId="43" xfId="0" applyNumberFormat="1" applyFont="1" applyBorder="1" applyAlignment="1">
      <alignment horizontal="right" vertical="center" wrapText="1"/>
    </xf>
    <xf numFmtId="4" fontId="3" fillId="0" borderId="43" xfId="0" applyNumberFormat="1" applyFont="1" applyBorder="1" applyAlignment="1">
      <alignment horizontal="right" vertical="center" wrapText="1"/>
    </xf>
    <xf numFmtId="4" fontId="3" fillId="0" borderId="54" xfId="0" applyNumberFormat="1" applyFont="1" applyBorder="1" applyAlignment="1">
      <alignment horizontal="right" vertical="center" wrapText="1"/>
    </xf>
    <xf numFmtId="3" fontId="1" fillId="0" borderId="35" xfId="0" applyNumberFormat="1" applyFont="1" applyBorder="1" applyAlignment="1">
      <alignment horizontal="right" vertical="justify" wrapText="1"/>
    </xf>
    <xf numFmtId="3" fontId="5" fillId="2" borderId="22" xfId="0" applyNumberFormat="1" applyFont="1" applyFill="1" applyBorder="1" applyAlignment="1">
      <alignment horizontal="right" vertical="justify" wrapText="1"/>
    </xf>
    <xf numFmtId="3" fontId="10" fillId="6" borderId="61" xfId="0" applyNumberFormat="1" applyFont="1" applyFill="1" applyBorder="1" applyAlignment="1">
      <alignment horizontal="right" vertical="justify" wrapText="1"/>
    </xf>
    <xf numFmtId="3" fontId="10" fillId="0" borderId="61" xfId="0" applyNumberFormat="1" applyFont="1" applyBorder="1" applyAlignment="1">
      <alignment horizontal="right" vertical="justify" wrapText="1"/>
    </xf>
    <xf numFmtId="3" fontId="10" fillId="0" borderId="61" xfId="0" applyNumberFormat="1" applyFont="1" applyBorder="1" applyAlignment="1">
      <alignment horizontal="right"/>
    </xf>
    <xf numFmtId="3" fontId="12" fillId="0" borderId="61" xfId="0" applyNumberFormat="1" applyFont="1" applyBorder="1" applyAlignment="1">
      <alignment horizontal="right" vertical="justify" wrapText="1"/>
    </xf>
    <xf numFmtId="3" fontId="9" fillId="2" borderId="61" xfId="0" applyNumberFormat="1" applyFont="1" applyFill="1" applyBorder="1" applyAlignment="1">
      <alignment horizontal="right" vertical="justify" wrapText="1"/>
    </xf>
    <xf numFmtId="3" fontId="9" fillId="0" borderId="61" xfId="0" applyNumberFormat="1" applyFont="1" applyBorder="1" applyAlignment="1">
      <alignment horizontal="right" vertical="justify" wrapText="1"/>
    </xf>
    <xf numFmtId="0" fontId="10" fillId="0" borderId="61" xfId="0" applyFont="1" applyBorder="1" applyAlignment="1">
      <alignment horizontal="right"/>
    </xf>
    <xf numFmtId="0" fontId="10" fillId="0" borderId="61" xfId="0" applyFont="1" applyBorder="1" applyAlignment="1">
      <alignment horizontal="right" vertical="justify" wrapText="1"/>
    </xf>
    <xf numFmtId="0" fontId="10" fillId="0" borderId="61" xfId="0" applyFont="1" applyBorder="1" applyAlignment="1">
      <alignment horizontal="right" wrapText="1"/>
    </xf>
    <xf numFmtId="0" fontId="9" fillId="2" borderId="61" xfId="0" applyFont="1" applyFill="1" applyBorder="1" applyAlignment="1">
      <alignment horizontal="right" vertical="justify" wrapText="1"/>
    </xf>
    <xf numFmtId="0" fontId="5" fillId="0" borderId="61" xfId="0" applyFont="1" applyBorder="1" applyAlignment="1">
      <alignment horizontal="right" vertical="justify" wrapText="1"/>
    </xf>
    <xf numFmtId="0" fontId="5" fillId="2" borderId="61" xfId="0" applyFont="1" applyFill="1" applyBorder="1" applyAlignment="1">
      <alignment horizontal="right" vertical="justify" wrapText="1"/>
    </xf>
    <xf numFmtId="0" fontId="9" fillId="0" borderId="61" xfId="0" applyFont="1" applyBorder="1" applyAlignment="1">
      <alignment horizontal="right" vertical="justify" wrapText="1"/>
    </xf>
    <xf numFmtId="0" fontId="10" fillId="2" borderId="61" xfId="0" applyFont="1" applyFill="1" applyBorder="1" applyAlignment="1">
      <alignment horizontal="right" vertical="justify" wrapText="1"/>
    </xf>
    <xf numFmtId="0" fontId="7" fillId="0" borderId="64" xfId="0" applyFont="1" applyBorder="1" applyAlignment="1">
      <alignment horizontal="right" vertical="justify" wrapText="1"/>
    </xf>
    <xf numFmtId="0" fontId="7" fillId="0" borderId="35" xfId="0" applyFont="1" applyBorder="1" applyAlignment="1">
      <alignment horizontal="right" vertical="justify" wrapText="1"/>
    </xf>
    <xf numFmtId="0" fontId="10" fillId="2" borderId="68" xfId="0" applyFont="1" applyFill="1" applyBorder="1" applyAlignment="1">
      <alignment horizontal="right" vertical="justify" wrapText="1"/>
    </xf>
    <xf numFmtId="0" fontId="10" fillId="0" borderId="64" xfId="0" applyFont="1" applyBorder="1" applyAlignment="1">
      <alignment horizontal="right"/>
    </xf>
    <xf numFmtId="3" fontId="7" fillId="0" borderId="35" xfId="0" applyNumberFormat="1" applyFont="1" applyBorder="1" applyAlignment="1">
      <alignment horizontal="right" vertical="justify" wrapText="1"/>
    </xf>
    <xf numFmtId="3" fontId="10" fillId="2" borderId="68" xfId="0" applyNumberFormat="1" applyFont="1" applyFill="1" applyBorder="1" applyAlignment="1">
      <alignment horizontal="right" vertical="justify" wrapText="1"/>
    </xf>
    <xf numFmtId="0" fontId="10" fillId="2" borderId="69" xfId="0" applyFont="1" applyFill="1" applyBorder="1" applyAlignment="1">
      <alignment horizontal="right" vertical="justify" wrapText="1"/>
    </xf>
    <xf numFmtId="3" fontId="3" fillId="0" borderId="43" xfId="0" applyNumberFormat="1" applyFont="1" applyBorder="1"/>
    <xf numFmtId="3" fontId="3" fillId="0" borderId="43" xfId="0" applyNumberFormat="1" applyFont="1" applyBorder="1" applyAlignment="1">
      <alignment wrapText="1"/>
    </xf>
    <xf numFmtId="3" fontId="3" fillId="0" borderId="43" xfId="0" applyNumberFormat="1" applyFont="1" applyBorder="1" applyAlignment="1">
      <alignment horizontal="right"/>
    </xf>
    <xf numFmtId="3" fontId="3" fillId="0" borderId="47" xfId="0" applyNumberFormat="1" applyFont="1" applyBorder="1" applyAlignment="1">
      <alignment horizontal="right"/>
    </xf>
    <xf numFmtId="0" fontId="3" fillId="0" borderId="53" xfId="0" quotePrefix="1" applyFont="1" applyBorder="1"/>
    <xf numFmtId="3" fontId="3" fillId="0" borderId="43" xfId="0" quotePrefix="1" applyNumberFormat="1" applyFont="1" applyBorder="1"/>
    <xf numFmtId="3" fontId="3" fillId="0" borderId="45" xfId="0" quotePrefix="1" applyNumberFormat="1" applyFont="1" applyBorder="1"/>
    <xf numFmtId="3" fontId="3" fillId="0" borderId="54" xfId="0" quotePrefix="1" applyNumberFormat="1" applyFont="1" applyBorder="1"/>
    <xf numFmtId="3" fontId="3" fillId="0" borderId="43" xfId="0" quotePrefix="1" applyNumberFormat="1" applyFont="1" applyBorder="1" applyAlignment="1">
      <alignment wrapText="1"/>
    </xf>
    <xf numFmtId="3" fontId="3" fillId="0" borderId="41" xfId="0" quotePrefix="1" applyNumberFormat="1" applyFont="1" applyBorder="1"/>
    <xf numFmtId="3" fontId="2" fillId="0" borderId="41" xfId="0" quotePrefix="1" applyNumberFormat="1" applyFont="1" applyBorder="1"/>
    <xf numFmtId="3" fontId="2" fillId="0" borderId="38" xfId="0" quotePrefix="1" applyNumberFormat="1" applyFont="1" applyBorder="1"/>
    <xf numFmtId="10" fontId="2" fillId="0" borderId="38" xfId="0" quotePrefix="1" applyNumberFormat="1" applyFont="1" applyBorder="1"/>
    <xf numFmtId="0" fontId="1" fillId="0" borderId="1" xfId="0" applyFont="1" applyBorder="1" applyAlignment="1">
      <alignment wrapText="1"/>
    </xf>
    <xf numFmtId="0" fontId="1" fillId="0" borderId="12" xfId="0" applyFont="1" applyBorder="1" applyAlignment="1">
      <alignment wrapText="1"/>
    </xf>
    <xf numFmtId="3" fontId="12" fillId="0" borderId="1" xfId="2" applyNumberFormat="1" applyFont="1" applyBorder="1" applyAlignment="1">
      <alignment horizontal="center" wrapText="1"/>
    </xf>
    <xf numFmtId="3" fontId="12" fillId="0" borderId="10" xfId="2" applyNumberFormat="1" applyFont="1" applyBorder="1" applyAlignment="1">
      <alignment horizontal="center" wrapText="1"/>
    </xf>
    <xf numFmtId="3" fontId="12" fillId="0" borderId="2" xfId="2" applyNumberFormat="1" applyFont="1" applyBorder="1" applyAlignment="1">
      <alignment horizontal="center" wrapText="1"/>
    </xf>
    <xf numFmtId="3" fontId="12" fillId="0" borderId="21" xfId="2" applyNumberFormat="1" applyFont="1" applyBorder="1" applyAlignment="1">
      <alignment horizontal="center" wrapText="1"/>
    </xf>
    <xf numFmtId="3" fontId="15" fillId="0" borderId="4" xfId="1" applyNumberFormat="1" applyFont="1" applyBorder="1"/>
    <xf numFmtId="3" fontId="15" fillId="0" borderId="5" xfId="1" applyNumberFormat="1" applyFont="1" applyBorder="1"/>
    <xf numFmtId="4" fontId="15" fillId="0" borderId="5" xfId="1" applyNumberFormat="1" applyFont="1" applyBorder="1"/>
    <xf numFmtId="0" fontId="44" fillId="0" borderId="77" xfId="0" applyFont="1" applyBorder="1" applyAlignment="1">
      <alignment horizontal="left" vertical="center" wrapText="1"/>
    </xf>
    <xf numFmtId="0" fontId="44" fillId="0" borderId="77" xfId="0" applyFont="1" applyBorder="1" applyAlignment="1">
      <alignment horizontal="left" wrapText="1"/>
    </xf>
    <xf numFmtId="0" fontId="44" fillId="0" borderId="57" xfId="0" applyFont="1" applyBorder="1" applyAlignment="1">
      <alignment horizontal="left" vertical="center" wrapText="1"/>
    </xf>
    <xf numFmtId="3" fontId="3" fillId="0" borderId="51" xfId="0" applyNumberFormat="1" applyFont="1" applyBorder="1"/>
    <xf numFmtId="3" fontId="3" fillId="0" borderId="14" xfId="0" applyNumberFormat="1" applyFont="1" applyBorder="1"/>
    <xf numFmtId="3" fontId="3" fillId="8" borderId="14" xfId="0" applyNumberFormat="1" applyFont="1" applyFill="1" applyBorder="1"/>
    <xf numFmtId="3" fontId="3" fillId="0" borderId="44" xfId="0" applyNumberFormat="1" applyFont="1" applyBorder="1"/>
    <xf numFmtId="3" fontId="3" fillId="0" borderId="1" xfId="0" applyNumberFormat="1" applyFont="1" applyBorder="1"/>
    <xf numFmtId="3" fontId="3" fillId="8" borderId="1" xfId="0" applyNumberFormat="1" applyFont="1" applyFill="1" applyBorder="1"/>
    <xf numFmtId="10" fontId="3" fillId="0" borderId="10" xfId="13" applyNumberFormat="1" applyFont="1" applyBorder="1"/>
    <xf numFmtId="3" fontId="3" fillId="0" borderId="73" xfId="0" applyNumberFormat="1" applyFont="1" applyBorder="1"/>
    <xf numFmtId="3" fontId="3" fillId="0" borderId="12" xfId="0" applyNumberFormat="1" applyFont="1" applyBorder="1"/>
    <xf numFmtId="3" fontId="2" fillId="4" borderId="12" xfId="0" applyNumberFormat="1" applyFont="1" applyFill="1" applyBorder="1"/>
    <xf numFmtId="10" fontId="2" fillId="4" borderId="13" xfId="0" applyNumberFormat="1" applyFont="1" applyFill="1" applyBorder="1"/>
    <xf numFmtId="3" fontId="2" fillId="4" borderId="18" xfId="0" applyNumberFormat="1" applyFont="1" applyFill="1" applyBorder="1" applyAlignment="1">
      <alignment wrapText="1"/>
    </xf>
    <xf numFmtId="10" fontId="2" fillId="4" borderId="22" xfId="13" applyNumberFormat="1" applyFont="1" applyFill="1" applyBorder="1" applyAlignment="1">
      <alignment wrapText="1"/>
    </xf>
    <xf numFmtId="3" fontId="7" fillId="5" borderId="38" xfId="0" applyNumberFormat="1" applyFont="1" applyFill="1" applyBorder="1" applyAlignment="1">
      <alignment horizontal="right" vertical="center" wrapText="1"/>
    </xf>
    <xf numFmtId="3" fontId="7" fillId="5" borderId="37" xfId="0" applyNumberFormat="1" applyFont="1" applyFill="1" applyBorder="1" applyAlignment="1">
      <alignment horizontal="right" vertical="center" wrapText="1"/>
    </xf>
    <xf numFmtId="3" fontId="7" fillId="5" borderId="3" xfId="0" applyNumberFormat="1" applyFont="1" applyFill="1" applyBorder="1" applyAlignment="1">
      <alignment horizontal="right" vertical="center" wrapText="1"/>
    </xf>
    <xf numFmtId="0" fontId="28" fillId="0" borderId="18" xfId="0" applyFont="1" applyBorder="1" applyAlignment="1">
      <alignment vertical="center" wrapText="1"/>
    </xf>
    <xf numFmtId="3" fontId="1" fillId="0" borderId="18" xfId="0" applyNumberFormat="1" applyFont="1" applyBorder="1" applyAlignment="1">
      <alignment vertical="center" wrapText="1"/>
    </xf>
    <xf numFmtId="0" fontId="28" fillId="0" borderId="1" xfId="0" applyFont="1" applyBorder="1" applyAlignment="1">
      <alignment vertical="center" wrapText="1"/>
    </xf>
    <xf numFmtId="3" fontId="1" fillId="0" borderId="1" xfId="0" applyNumberFormat="1" applyFont="1" applyBorder="1" applyAlignment="1">
      <alignment vertical="center" wrapText="1"/>
    </xf>
    <xf numFmtId="3" fontId="7" fillId="5" borderId="52" xfId="0" applyNumberFormat="1" applyFont="1" applyFill="1" applyBorder="1" applyAlignment="1">
      <alignment horizontal="right" vertical="center" wrapText="1"/>
    </xf>
    <xf numFmtId="49" fontId="1" fillId="0" borderId="75" xfId="0" applyNumberFormat="1" applyFont="1" applyBorder="1" applyAlignment="1">
      <alignment horizontal="center" vertical="center" wrapText="1"/>
    </xf>
    <xf numFmtId="3" fontId="1" fillId="0" borderId="53" xfId="0" applyNumberFormat="1" applyFont="1" applyBorder="1" applyAlignment="1">
      <alignment vertical="center" wrapText="1"/>
    </xf>
    <xf numFmtId="0" fontId="1" fillId="0" borderId="60" xfId="0" applyFont="1" applyBorder="1" applyAlignment="1">
      <alignment horizontal="right" vertical="center" wrapText="1"/>
    </xf>
    <xf numFmtId="3" fontId="1" fillId="0" borderId="43" xfId="0" applyNumberFormat="1" applyFont="1" applyBorder="1" applyAlignment="1">
      <alignment vertical="center" wrapText="1"/>
    </xf>
    <xf numFmtId="49" fontId="1" fillId="9" borderId="78" xfId="0" applyNumberFormat="1" applyFont="1" applyFill="1" applyBorder="1" applyAlignment="1">
      <alignment horizontal="center" vertical="center" wrapText="1"/>
    </xf>
    <xf numFmtId="0" fontId="28" fillId="0" borderId="78" xfId="0" applyFont="1" applyBorder="1" applyAlignment="1">
      <alignment vertical="center" wrapText="1"/>
    </xf>
    <xf numFmtId="3" fontId="1" fillId="0" borderId="45" xfId="0" applyNumberFormat="1" applyFont="1" applyBorder="1" applyAlignment="1">
      <alignment vertical="center" wrapText="1"/>
    </xf>
    <xf numFmtId="0" fontId="1" fillId="0" borderId="31" xfId="0" applyFont="1" applyBorder="1" applyAlignment="1">
      <alignment horizontal="right" vertical="center" wrapText="1"/>
    </xf>
    <xf numFmtId="3" fontId="7" fillId="5" borderId="38" xfId="0" applyNumberFormat="1" applyFont="1" applyFill="1" applyBorder="1" applyAlignment="1">
      <alignment vertical="center" wrapText="1"/>
    </xf>
    <xf numFmtId="3" fontId="7" fillId="5" borderId="52" xfId="0" applyNumberFormat="1" applyFont="1" applyFill="1" applyBorder="1" applyAlignment="1">
      <alignment vertical="center" wrapText="1"/>
    </xf>
    <xf numFmtId="3" fontId="1" fillId="0" borderId="53" xfId="0" applyNumberFormat="1" applyFont="1" applyBorder="1"/>
    <xf numFmtId="3" fontId="1" fillId="0" borderId="60" xfId="0" applyNumberFormat="1" applyFont="1" applyBorder="1"/>
    <xf numFmtId="3" fontId="1" fillId="0" borderId="43" xfId="0" applyNumberFormat="1" applyFont="1" applyBorder="1"/>
    <xf numFmtId="3" fontId="1" fillId="0" borderId="62" xfId="0" applyNumberFormat="1" applyFont="1" applyBorder="1"/>
    <xf numFmtId="3" fontId="1" fillId="0" borderId="45" xfId="0" applyNumberFormat="1" applyFont="1" applyBorder="1"/>
    <xf numFmtId="3" fontId="1" fillId="0" borderId="65" xfId="0" applyNumberFormat="1" applyFont="1" applyBorder="1"/>
    <xf numFmtId="3" fontId="1" fillId="0" borderId="54" xfId="0" applyNumberFormat="1" applyFont="1" applyBorder="1"/>
    <xf numFmtId="3" fontId="7" fillId="5" borderId="3" xfId="0" applyNumberFormat="1" applyFont="1" applyFill="1" applyBorder="1"/>
    <xf numFmtId="167" fontId="0" fillId="0" borderId="7" xfId="12" applyNumberFormat="1" applyFont="1" applyBorder="1"/>
    <xf numFmtId="167" fontId="7" fillId="5" borderId="8" xfId="12" applyNumberFormat="1" applyFont="1" applyFill="1" applyBorder="1"/>
    <xf numFmtId="167" fontId="0" fillId="0" borderId="2" xfId="12" applyNumberFormat="1" applyFont="1" applyBorder="1"/>
    <xf numFmtId="167" fontId="7" fillId="5" borderId="13" xfId="12" applyNumberFormat="1" applyFont="1" applyFill="1" applyBorder="1"/>
    <xf numFmtId="167" fontId="7" fillId="5" borderId="37" xfId="12" applyNumberFormat="1" applyFont="1" applyFill="1" applyBorder="1"/>
    <xf numFmtId="167" fontId="7" fillId="5" borderId="34" xfId="12" applyNumberFormat="1" applyFont="1" applyFill="1" applyBorder="1"/>
    <xf numFmtId="3" fontId="1" fillId="0" borderId="72" xfId="0" applyNumberFormat="1" applyFont="1" applyBorder="1" applyAlignment="1">
      <alignment wrapText="1"/>
    </xf>
    <xf numFmtId="3" fontId="1" fillId="0" borderId="7" xfId="0" applyNumberFormat="1" applyFont="1" applyBorder="1" applyAlignment="1">
      <alignment wrapText="1"/>
    </xf>
    <xf numFmtId="3" fontId="1" fillId="0" borderId="58" xfId="0" applyNumberFormat="1" applyFont="1" applyBorder="1" applyAlignment="1">
      <alignment wrapText="1"/>
    </xf>
    <xf numFmtId="3" fontId="7" fillId="13" borderId="53" xfId="0" applyNumberFormat="1" applyFont="1" applyFill="1" applyBorder="1" applyAlignment="1">
      <alignment wrapText="1"/>
    </xf>
    <xf numFmtId="3" fontId="1" fillId="0" borderId="44" xfId="0" applyNumberFormat="1" applyFont="1" applyBorder="1" applyAlignment="1">
      <alignment wrapText="1"/>
    </xf>
    <xf numFmtId="3" fontId="1" fillId="0" borderId="1" xfId="0" applyNumberFormat="1" applyFont="1" applyBorder="1" applyAlignment="1">
      <alignment wrapText="1"/>
    </xf>
    <xf numFmtId="3" fontId="1" fillId="0" borderId="61" xfId="0" applyNumberFormat="1" applyFont="1" applyBorder="1" applyAlignment="1">
      <alignment wrapText="1"/>
    </xf>
    <xf numFmtId="3" fontId="7" fillId="13" borderId="43" xfId="0" applyNumberFormat="1" applyFont="1" applyFill="1" applyBorder="1" applyAlignment="1">
      <alignment wrapText="1"/>
    </xf>
    <xf numFmtId="3" fontId="1" fillId="0" borderId="73" xfId="0" applyNumberFormat="1" applyFont="1" applyBorder="1" applyAlignment="1">
      <alignment wrapText="1"/>
    </xf>
    <xf numFmtId="3" fontId="1" fillId="0" borderId="12" xfId="0" applyNumberFormat="1" applyFont="1" applyBorder="1" applyAlignment="1">
      <alignment wrapText="1"/>
    </xf>
    <xf numFmtId="3" fontId="1" fillId="0" borderId="69" xfId="0" applyNumberFormat="1" applyFont="1" applyBorder="1" applyAlignment="1">
      <alignment wrapText="1"/>
    </xf>
    <xf numFmtId="3" fontId="7" fillId="13" borderId="54" xfId="0" applyNumberFormat="1" applyFont="1" applyFill="1" applyBorder="1" applyAlignment="1">
      <alignment wrapText="1"/>
    </xf>
    <xf numFmtId="3" fontId="7" fillId="13" borderId="37" xfId="0" applyNumberFormat="1" applyFont="1" applyFill="1" applyBorder="1" applyAlignment="1">
      <alignment wrapText="1"/>
    </xf>
    <xf numFmtId="3" fontId="7" fillId="13" borderId="36" xfId="0" applyNumberFormat="1" applyFont="1" applyFill="1" applyBorder="1" applyAlignment="1">
      <alignment wrapText="1"/>
    </xf>
    <xf numFmtId="3" fontId="7" fillId="13" borderId="57" xfId="0" applyNumberFormat="1" applyFont="1" applyFill="1" applyBorder="1" applyAlignment="1">
      <alignment wrapText="1"/>
    </xf>
    <xf numFmtId="3" fontId="34" fillId="0" borderId="75" xfId="0" applyNumberFormat="1" applyFont="1" applyBorder="1" applyAlignment="1">
      <alignment horizontal="center" vertical="center" wrapText="1"/>
    </xf>
    <xf numFmtId="3" fontId="34" fillId="0" borderId="16" xfId="0" applyNumberFormat="1" applyFont="1" applyBorder="1" applyAlignment="1">
      <alignment horizontal="center" vertical="center" wrapText="1"/>
    </xf>
    <xf numFmtId="3" fontId="34" fillId="0" borderId="8" xfId="0" applyNumberFormat="1" applyFont="1" applyBorder="1" applyAlignment="1">
      <alignment horizontal="center" vertical="center" wrapText="1"/>
    </xf>
    <xf numFmtId="3" fontId="7" fillId="5" borderId="60" xfId="0" applyNumberFormat="1" applyFont="1" applyFill="1" applyBorder="1" applyAlignment="1">
      <alignment vertical="center"/>
    </xf>
    <xf numFmtId="3" fontId="34" fillId="0" borderId="78" xfId="0" applyNumberFormat="1" applyFont="1" applyBorder="1" applyAlignment="1">
      <alignment horizontal="center" vertical="center" wrapText="1"/>
    </xf>
    <xf numFmtId="3" fontId="34" fillId="0" borderId="20" xfId="0" applyNumberFormat="1" applyFont="1" applyBorder="1" applyAlignment="1">
      <alignment horizontal="center" vertical="center" wrapText="1"/>
    </xf>
    <xf numFmtId="3" fontId="34" fillId="0" borderId="21" xfId="0" applyNumberFormat="1" applyFont="1" applyBorder="1" applyAlignment="1">
      <alignment horizontal="center" vertical="center" wrapText="1"/>
    </xf>
    <xf numFmtId="3" fontId="7" fillId="5" borderId="65" xfId="0" applyNumberFormat="1" applyFont="1" applyFill="1" applyBorder="1" applyAlignment="1">
      <alignment vertical="center"/>
    </xf>
    <xf numFmtId="3" fontId="38" fillId="5" borderId="39" xfId="0" applyNumberFormat="1" applyFont="1" applyFill="1" applyBorder="1" applyAlignment="1">
      <alignment horizontal="center" vertical="center" wrapText="1"/>
    </xf>
    <xf numFmtId="3" fontId="38" fillId="5" borderId="3" xfId="0" applyNumberFormat="1" applyFont="1" applyFill="1" applyBorder="1" applyAlignment="1">
      <alignment horizontal="center" vertical="center" wrapText="1"/>
    </xf>
    <xf numFmtId="3" fontId="38" fillId="5" borderId="5" xfId="0" applyNumberFormat="1" applyFont="1" applyFill="1" applyBorder="1" applyAlignment="1">
      <alignment horizontal="center" vertical="center" wrapText="1"/>
    </xf>
    <xf numFmtId="3" fontId="38" fillId="5" borderId="52" xfId="0" applyNumberFormat="1" applyFont="1" applyFill="1" applyBorder="1" applyAlignment="1">
      <alignment horizontal="right" vertical="center" wrapText="1"/>
    </xf>
    <xf numFmtId="3" fontId="34" fillId="0" borderId="32" xfId="0" applyNumberFormat="1" applyFont="1" applyBorder="1" applyAlignment="1">
      <alignment horizontal="center" vertical="center" wrapText="1"/>
    </xf>
    <xf numFmtId="3" fontId="34" fillId="0" borderId="24" xfId="0" applyNumberFormat="1" applyFont="1" applyBorder="1" applyAlignment="1">
      <alignment horizontal="center" vertical="center" wrapText="1"/>
    </xf>
    <xf numFmtId="0" fontId="34" fillId="0" borderId="26" xfId="0" applyFont="1" applyBorder="1" applyAlignment="1">
      <alignment horizontal="center" vertical="center" wrapText="1"/>
    </xf>
    <xf numFmtId="0" fontId="1" fillId="0" borderId="53" xfId="0" applyFont="1" applyBorder="1" applyAlignment="1">
      <alignment wrapText="1"/>
    </xf>
    <xf numFmtId="0" fontId="1" fillId="0" borderId="43" xfId="0" applyFont="1" applyBorder="1" applyAlignment="1">
      <alignment wrapText="1"/>
    </xf>
    <xf numFmtId="0" fontId="7" fillId="0" borderId="57" xfId="0" applyFont="1" applyBorder="1" applyAlignment="1">
      <alignment horizontal="left" wrapText="1"/>
    </xf>
    <xf numFmtId="3" fontId="5" fillId="0" borderId="41" xfId="0" applyNumberFormat="1" applyFont="1" applyBorder="1"/>
    <xf numFmtId="0" fontId="5" fillId="0" borderId="57" xfId="0" applyFont="1" applyBorder="1" applyAlignment="1">
      <alignment horizontal="right"/>
    </xf>
    <xf numFmtId="0" fontId="5" fillId="0" borderId="41" xfId="0" applyFont="1" applyBorder="1" applyAlignment="1">
      <alignment horizontal="right"/>
    </xf>
    <xf numFmtId="0" fontId="1" fillId="0" borderId="57" xfId="0" applyFont="1" applyBorder="1" applyAlignment="1">
      <alignment horizontal="left"/>
    </xf>
    <xf numFmtId="3" fontId="1" fillId="0" borderId="47" xfId="0" applyNumberFormat="1" applyFont="1" applyBorder="1"/>
    <xf numFmtId="3" fontId="1" fillId="0" borderId="0" xfId="0" applyNumberFormat="1" applyFont="1"/>
    <xf numFmtId="3" fontId="1" fillId="0" borderId="30" xfId="0" applyNumberFormat="1" applyFont="1" applyBorder="1"/>
    <xf numFmtId="3" fontId="1" fillId="0" borderId="47" xfId="0" applyNumberFormat="1" applyFont="1" applyBorder="1" applyAlignment="1">
      <alignment horizontal="center"/>
    </xf>
    <xf numFmtId="0" fontId="1" fillId="0" borderId="41" xfId="0" applyFont="1" applyBorder="1" applyAlignment="1">
      <alignment horizontal="left" vertical="center" wrapText="1"/>
    </xf>
    <xf numFmtId="0" fontId="1" fillId="0" borderId="57" xfId="0" applyFont="1" applyBorder="1" applyAlignment="1">
      <alignment horizontal="left" vertical="center" wrapText="1"/>
    </xf>
    <xf numFmtId="0" fontId="30" fillId="0" borderId="18" xfId="9" applyFont="1" applyBorder="1" applyAlignment="1">
      <alignment horizontal="left" vertical="center"/>
    </xf>
    <xf numFmtId="0" fontId="31" fillId="0" borderId="18" xfId="9" applyFont="1" applyBorder="1" applyAlignment="1">
      <alignment horizontal="center" vertical="center"/>
    </xf>
    <xf numFmtId="0" fontId="31" fillId="0" borderId="1" xfId="9" applyFont="1" applyBorder="1" applyAlignment="1">
      <alignment horizontal="center" vertical="center"/>
    </xf>
    <xf numFmtId="3" fontId="31" fillId="0" borderId="22" xfId="9" applyNumberFormat="1" applyFont="1" applyBorder="1" applyAlignment="1">
      <alignment horizontal="right" vertical="center"/>
    </xf>
    <xf numFmtId="3" fontId="31" fillId="0" borderId="10" xfId="9" applyNumberFormat="1" applyFont="1" applyBorder="1" applyAlignment="1">
      <alignment horizontal="right" vertical="center"/>
    </xf>
    <xf numFmtId="3" fontId="30" fillId="0" borderId="21" xfId="9" applyNumberFormat="1" applyFont="1" applyBorder="1" applyAlignment="1">
      <alignment horizontal="right" vertical="center"/>
    </xf>
    <xf numFmtId="10" fontId="31" fillId="0" borderId="5" xfId="13" applyNumberFormat="1" applyFont="1" applyFill="1" applyBorder="1" applyAlignment="1">
      <alignment horizontal="right" vertical="center"/>
    </xf>
    <xf numFmtId="0" fontId="3" fillId="0" borderId="56" xfId="0" applyFont="1" applyBorder="1" applyAlignment="1">
      <alignment vertical="center" wrapText="1"/>
    </xf>
    <xf numFmtId="4" fontId="7" fillId="5" borderId="75" xfId="0" applyNumberFormat="1" applyFont="1" applyFill="1" applyBorder="1" applyAlignment="1">
      <alignment vertical="center"/>
    </xf>
    <xf numFmtId="4" fontId="7" fillId="5" borderId="7" xfId="0" applyNumberFormat="1" applyFont="1" applyFill="1" applyBorder="1" applyAlignment="1">
      <alignment vertical="center"/>
    </xf>
    <xf numFmtId="4" fontId="7" fillId="5" borderId="59" xfId="0" applyNumberFormat="1" applyFont="1" applyFill="1" applyBorder="1" applyAlignment="1">
      <alignment vertical="center"/>
    </xf>
    <xf numFmtId="4" fontId="7" fillId="5" borderId="53" xfId="0" applyNumberFormat="1" applyFont="1" applyFill="1" applyBorder="1" applyAlignment="1">
      <alignment vertical="center"/>
    </xf>
    <xf numFmtId="4" fontId="1" fillId="9" borderId="66" xfId="0" applyNumberFormat="1" applyFont="1" applyFill="1" applyBorder="1" applyAlignment="1">
      <alignment vertical="center"/>
    </xf>
    <xf numFmtId="4" fontId="1" fillId="9" borderId="1" xfId="0" applyNumberFormat="1" applyFont="1" applyFill="1" applyBorder="1" applyAlignment="1">
      <alignment vertical="center" wrapText="1"/>
    </xf>
    <xf numFmtId="4" fontId="1" fillId="9" borderId="63" xfId="0" applyNumberFormat="1" applyFont="1" applyFill="1" applyBorder="1" applyAlignment="1">
      <alignment vertical="center" wrapText="1"/>
    </xf>
    <xf numFmtId="4" fontId="7" fillId="5" borderId="43" xfId="0" applyNumberFormat="1" applyFont="1" applyFill="1" applyBorder="1" applyAlignment="1">
      <alignment vertical="center"/>
    </xf>
    <xf numFmtId="4" fontId="1" fillId="9" borderId="9" xfId="0" applyNumberFormat="1" applyFont="1" applyFill="1" applyBorder="1" applyAlignment="1">
      <alignment vertical="center"/>
    </xf>
    <xf numFmtId="4" fontId="1" fillId="9" borderId="18" xfId="0" applyNumberFormat="1" applyFont="1" applyFill="1" applyBorder="1" applyAlignment="1">
      <alignment vertical="center" wrapText="1"/>
    </xf>
    <xf numFmtId="4" fontId="1" fillId="9" borderId="61" xfId="0" applyNumberFormat="1" applyFont="1" applyFill="1" applyBorder="1" applyAlignment="1">
      <alignment vertical="center" wrapText="1"/>
    </xf>
    <xf numFmtId="4" fontId="1" fillId="9" borderId="2" xfId="0" applyNumberFormat="1" applyFont="1" applyFill="1" applyBorder="1" applyAlignment="1">
      <alignment vertical="center" wrapText="1"/>
    </xf>
    <xf numFmtId="4" fontId="7" fillId="5" borderId="66" xfId="0" applyNumberFormat="1" applyFont="1" applyFill="1" applyBorder="1" applyAlignment="1">
      <alignment vertical="center"/>
    </xf>
    <xf numFmtId="4" fontId="7" fillId="5" borderId="1" xfId="0" applyNumberFormat="1" applyFont="1" applyFill="1" applyBorder="1" applyAlignment="1">
      <alignment vertical="center"/>
    </xf>
    <xf numFmtId="4" fontId="7" fillId="5" borderId="44" xfId="0" applyNumberFormat="1" applyFont="1" applyFill="1" applyBorder="1" applyAlignment="1">
      <alignment vertical="center"/>
    </xf>
    <xf numFmtId="4" fontId="1" fillId="9" borderId="49" xfId="0" applyNumberFormat="1" applyFont="1" applyFill="1" applyBorder="1" applyAlignment="1">
      <alignment vertical="center" wrapText="1"/>
    </xf>
    <xf numFmtId="4" fontId="1" fillId="9" borderId="78" xfId="0" applyNumberFormat="1" applyFont="1" applyFill="1" applyBorder="1" applyAlignment="1">
      <alignment vertical="center"/>
    </xf>
    <xf numFmtId="4" fontId="7" fillId="9" borderId="46" xfId="0" applyNumberFormat="1" applyFont="1" applyFill="1" applyBorder="1" applyAlignment="1">
      <alignment vertical="center"/>
    </xf>
    <xf numFmtId="4" fontId="1" fillId="9" borderId="64" xfId="0" applyNumberFormat="1" applyFont="1" applyFill="1" applyBorder="1" applyAlignment="1">
      <alignment vertical="center" wrapText="1"/>
    </xf>
    <xf numFmtId="4" fontId="7" fillId="5" borderId="54" xfId="0" applyNumberFormat="1" applyFont="1" applyFill="1" applyBorder="1" applyAlignment="1">
      <alignment vertical="center"/>
    </xf>
    <xf numFmtId="4" fontId="7" fillId="5" borderId="3" xfId="0" applyNumberFormat="1" applyFont="1" applyFill="1" applyBorder="1" applyAlignment="1">
      <alignment vertical="center"/>
    </xf>
    <xf numFmtId="4" fontId="7" fillId="5" borderId="4" xfId="0" applyNumberFormat="1" applyFont="1" applyFill="1" applyBorder="1" applyAlignment="1">
      <alignment vertical="center"/>
    </xf>
    <xf numFmtId="4" fontId="7" fillId="5" borderId="5" xfId="0" applyNumberFormat="1" applyFont="1" applyFill="1" applyBorder="1" applyAlignment="1">
      <alignment vertical="center"/>
    </xf>
    <xf numFmtId="4" fontId="7" fillId="5" borderId="52" xfId="0" applyNumberFormat="1" applyFont="1" applyFill="1" applyBorder="1" applyAlignment="1">
      <alignment vertical="center"/>
    </xf>
    <xf numFmtId="4" fontId="38" fillId="10" borderId="30" xfId="0" applyNumberFormat="1" applyFont="1" applyFill="1" applyBorder="1" applyAlignment="1">
      <alignment vertical="center" wrapText="1"/>
    </xf>
    <xf numFmtId="4" fontId="38" fillId="10" borderId="0" xfId="0" applyNumberFormat="1" applyFont="1" applyFill="1" applyAlignment="1">
      <alignment vertical="center" wrapText="1"/>
    </xf>
    <xf numFmtId="4" fontId="38" fillId="10" borderId="31" xfId="0" applyNumberFormat="1" applyFont="1" applyFill="1" applyBorder="1" applyAlignment="1">
      <alignment vertical="center" wrapText="1"/>
    </xf>
    <xf numFmtId="4" fontId="1" fillId="5" borderId="75" xfId="0" applyNumberFormat="1" applyFont="1" applyFill="1" applyBorder="1" applyAlignment="1">
      <alignment vertical="center" wrapText="1"/>
    </xf>
    <xf numFmtId="4" fontId="1" fillId="5" borderId="7" xfId="0" applyNumberFormat="1" applyFont="1" applyFill="1" applyBorder="1" applyAlignment="1">
      <alignment vertical="center" wrapText="1"/>
    </xf>
    <xf numFmtId="4" fontId="1" fillId="5" borderId="60" xfId="0" applyNumberFormat="1" applyFont="1" applyFill="1" applyBorder="1" applyAlignment="1">
      <alignment vertical="center" wrapText="1"/>
    </xf>
    <xf numFmtId="4" fontId="1" fillId="9" borderId="9" xfId="0" applyNumberFormat="1" applyFont="1" applyFill="1" applyBorder="1" applyAlignment="1">
      <alignment vertical="center" wrapText="1"/>
    </xf>
    <xf numFmtId="4" fontId="1" fillId="9" borderId="10" xfId="0" applyNumberFormat="1" applyFont="1" applyFill="1" applyBorder="1" applyAlignment="1">
      <alignment vertical="center" wrapText="1"/>
    </xf>
    <xf numFmtId="4" fontId="1" fillId="9" borderId="11" xfId="0" applyNumberFormat="1" applyFont="1" applyFill="1" applyBorder="1" applyAlignment="1">
      <alignment vertical="center" wrapText="1"/>
    </xf>
    <xf numFmtId="4" fontId="1" fillId="9" borderId="12" xfId="0" applyNumberFormat="1" applyFont="1" applyFill="1" applyBorder="1" applyAlignment="1">
      <alignment vertical="center" wrapText="1"/>
    </xf>
    <xf numFmtId="4" fontId="1" fillId="9" borderId="13" xfId="0" applyNumberFormat="1" applyFont="1" applyFill="1" applyBorder="1" applyAlignment="1">
      <alignment vertical="center" wrapText="1"/>
    </xf>
    <xf numFmtId="4" fontId="7" fillId="5" borderId="24" xfId="0" applyNumberFormat="1" applyFont="1" applyFill="1" applyBorder="1" applyAlignment="1">
      <alignment vertical="center" wrapText="1"/>
    </xf>
    <xf numFmtId="4" fontId="7" fillId="5" borderId="25" xfId="0" applyNumberFormat="1" applyFont="1" applyFill="1" applyBorder="1" applyAlignment="1">
      <alignment vertical="center" wrapText="1"/>
    </xf>
    <xf numFmtId="4" fontId="7" fillId="5" borderId="26" xfId="0" applyNumberFormat="1" applyFont="1" applyFill="1" applyBorder="1" applyAlignment="1">
      <alignment vertical="center" wrapText="1"/>
    </xf>
    <xf numFmtId="4" fontId="7" fillId="5" borderId="41" xfId="0" applyNumberFormat="1" applyFont="1" applyFill="1" applyBorder="1" applyAlignment="1">
      <alignment vertical="center"/>
    </xf>
    <xf numFmtId="4" fontId="38" fillId="10" borderId="29" xfId="0" applyNumberFormat="1" applyFont="1" applyFill="1" applyBorder="1" applyAlignment="1">
      <alignment vertical="center" wrapText="1"/>
    </xf>
    <xf numFmtId="4" fontId="1" fillId="9" borderId="16" xfId="0" applyNumberFormat="1" applyFont="1" applyFill="1" applyBorder="1" applyAlignment="1">
      <alignment vertical="center" wrapText="1"/>
    </xf>
    <xf numFmtId="4" fontId="1" fillId="9" borderId="7" xfId="0" applyNumberFormat="1" applyFont="1" applyFill="1" applyBorder="1" applyAlignment="1">
      <alignment vertical="center" wrapText="1"/>
    </xf>
    <xf numFmtId="4" fontId="1" fillId="9" borderId="8" xfId="0" applyNumberFormat="1" applyFont="1" applyFill="1" applyBorder="1" applyAlignment="1">
      <alignment vertical="center" wrapText="1"/>
    </xf>
    <xf numFmtId="4" fontId="1" fillId="9" borderId="11" xfId="0" applyNumberFormat="1" applyFont="1" applyFill="1" applyBorder="1" applyAlignment="1">
      <alignment horizontal="right" vertical="center"/>
    </xf>
    <xf numFmtId="4" fontId="38" fillId="10" borderId="32" xfId="0" applyNumberFormat="1" applyFont="1" applyFill="1" applyBorder="1" applyAlignment="1">
      <alignment vertical="center" wrapText="1"/>
    </xf>
    <xf numFmtId="4" fontId="38" fillId="10" borderId="33" xfId="0" applyNumberFormat="1" applyFont="1" applyFill="1" applyBorder="1" applyAlignment="1">
      <alignment vertical="center" wrapText="1"/>
    </xf>
    <xf numFmtId="4" fontId="38" fillId="10" borderId="34" xfId="0" applyNumberFormat="1" applyFont="1" applyFill="1" applyBorder="1" applyAlignment="1">
      <alignment vertical="center" wrapText="1"/>
    </xf>
    <xf numFmtId="4" fontId="38" fillId="10" borderId="52" xfId="0" applyNumberFormat="1" applyFont="1" applyFill="1" applyBorder="1" applyAlignment="1">
      <alignment vertical="center" wrapText="1"/>
    </xf>
    <xf numFmtId="4" fontId="34" fillId="0" borderId="16" xfId="0" applyNumberFormat="1" applyFont="1" applyBorder="1" applyAlignment="1">
      <alignment vertical="center"/>
    </xf>
    <xf numFmtId="4" fontId="34" fillId="0" borderId="7" xfId="0" applyNumberFormat="1" applyFont="1" applyBorder="1" applyAlignment="1">
      <alignment vertical="center"/>
    </xf>
    <xf numFmtId="4" fontId="34" fillId="0" borderId="8" xfId="0" applyNumberFormat="1" applyFont="1" applyBorder="1" applyAlignment="1">
      <alignment vertical="center"/>
    </xf>
    <xf numFmtId="4" fontId="34" fillId="0" borderId="9" xfId="0" applyNumberFormat="1" applyFont="1" applyBorder="1" applyAlignment="1">
      <alignment vertical="center"/>
    </xf>
    <xf numFmtId="4" fontId="34" fillId="0" borderId="1" xfId="0" applyNumberFormat="1" applyFont="1" applyBorder="1" applyAlignment="1">
      <alignment vertical="center"/>
    </xf>
    <xf numFmtId="4" fontId="34" fillId="0" borderId="10" xfId="0" applyNumberFormat="1" applyFont="1" applyBorder="1" applyAlignment="1">
      <alignment vertical="center"/>
    </xf>
    <xf numFmtId="4" fontId="34" fillId="0" borderId="11" xfId="0" applyNumberFormat="1" applyFont="1" applyBorder="1" applyAlignment="1">
      <alignment vertical="center"/>
    </xf>
    <xf numFmtId="4" fontId="34" fillId="0" borderId="12" xfId="0" applyNumberFormat="1" applyFont="1" applyBorder="1" applyAlignment="1">
      <alignment vertical="center"/>
    </xf>
    <xf numFmtId="4" fontId="34" fillId="0" borderId="13" xfId="0" applyNumberFormat="1" applyFont="1" applyBorder="1" applyAlignment="1">
      <alignment vertical="center"/>
    </xf>
    <xf numFmtId="4" fontId="7" fillId="5" borderId="57" xfId="0" applyNumberFormat="1" applyFont="1" applyFill="1" applyBorder="1" applyAlignment="1">
      <alignment vertical="center"/>
    </xf>
    <xf numFmtId="0" fontId="3" fillId="0" borderId="1" xfId="3" applyFont="1" applyBorder="1" applyAlignment="1">
      <alignment horizontal="center"/>
    </xf>
    <xf numFmtId="43" fontId="3" fillId="0" borderId="1" xfId="12" applyFont="1" applyFill="1" applyBorder="1"/>
    <xf numFmtId="43" fontId="3" fillId="0" borderId="10" xfId="12" applyFont="1" applyFill="1" applyBorder="1"/>
    <xf numFmtId="0" fontId="3" fillId="0" borderId="1" xfId="3" applyFont="1" applyBorder="1"/>
    <xf numFmtId="0" fontId="3" fillId="0" borderId="10" xfId="3" applyFont="1" applyBorder="1"/>
    <xf numFmtId="3" fontId="4" fillId="0" borderId="37" xfId="0" applyNumberFormat="1" applyFont="1" applyBorder="1" applyAlignment="1">
      <alignment horizontal="center" vertical="center" wrapText="1"/>
    </xf>
    <xf numFmtId="3" fontId="4" fillId="0" borderId="4" xfId="0" applyNumberFormat="1" applyFont="1" applyBorder="1" applyAlignment="1">
      <alignment horizontal="justify" vertical="justify" wrapText="1"/>
    </xf>
    <xf numFmtId="3" fontId="4" fillId="0" borderId="5" xfId="0" applyNumberFormat="1" applyFont="1" applyBorder="1" applyAlignment="1">
      <alignment horizontal="justify" vertical="justify" wrapText="1"/>
    </xf>
    <xf numFmtId="3" fontId="5" fillId="0" borderId="42" xfId="0" applyNumberFormat="1" applyFont="1" applyBorder="1" applyAlignment="1">
      <alignment horizontal="right" vertical="center" wrapText="1"/>
    </xf>
    <xf numFmtId="3" fontId="5" fillId="0" borderId="18" xfId="0" applyNumberFormat="1" applyFont="1" applyBorder="1" applyAlignment="1">
      <alignment horizontal="right" vertical="justify" wrapText="1"/>
    </xf>
    <xf numFmtId="3" fontId="5" fillId="0" borderId="22" xfId="0" applyNumberFormat="1" applyFont="1" applyBorder="1" applyAlignment="1">
      <alignment horizontal="right" vertical="justify" wrapText="1"/>
    </xf>
    <xf numFmtId="3" fontId="5" fillId="0" borderId="44" xfId="0" applyNumberFormat="1" applyFont="1" applyBorder="1" applyAlignment="1">
      <alignment horizontal="right" vertical="center" wrapText="1"/>
    </xf>
    <xf numFmtId="3" fontId="5" fillId="0" borderId="1" xfId="0" applyNumberFormat="1" applyFont="1" applyBorder="1" applyAlignment="1">
      <alignment horizontal="right" vertical="justify" wrapText="1"/>
    </xf>
    <xf numFmtId="3" fontId="5" fillId="0" borderId="10" xfId="0" applyNumberFormat="1" applyFont="1" applyBorder="1" applyAlignment="1">
      <alignment horizontal="right" vertical="justify" wrapText="1"/>
    </xf>
    <xf numFmtId="3" fontId="5" fillId="0" borderId="46" xfId="0" applyNumberFormat="1" applyFont="1" applyBorder="1" applyAlignment="1">
      <alignment horizontal="right" vertical="center" wrapText="1"/>
    </xf>
    <xf numFmtId="3" fontId="5" fillId="0" borderId="2" xfId="0" applyNumberFormat="1" applyFont="1" applyBorder="1" applyAlignment="1">
      <alignment horizontal="right" vertical="justify" wrapText="1"/>
    </xf>
    <xf numFmtId="3" fontId="5" fillId="0" borderId="21" xfId="0" applyNumberFormat="1" applyFont="1" applyBorder="1" applyAlignment="1">
      <alignment horizontal="right" vertical="justify" wrapText="1"/>
    </xf>
    <xf numFmtId="3" fontId="4" fillId="0" borderId="37" xfId="0" applyNumberFormat="1" applyFont="1" applyBorder="1" applyAlignment="1">
      <alignment horizontal="right" vertical="center" wrapText="1"/>
    </xf>
    <xf numFmtId="3" fontId="4" fillId="0" borderId="4" xfId="0" applyNumberFormat="1" applyFont="1" applyBorder="1" applyAlignment="1">
      <alignment horizontal="right" vertical="justify" wrapText="1"/>
    </xf>
    <xf numFmtId="3" fontId="4" fillId="0" borderId="5" xfId="0" applyNumberFormat="1" applyFont="1" applyBorder="1" applyAlignment="1">
      <alignment horizontal="right" vertical="justify" wrapText="1"/>
    </xf>
    <xf numFmtId="3" fontId="5" fillId="0" borderId="42" xfId="0" applyNumberFormat="1" applyFont="1" applyBorder="1" applyAlignment="1">
      <alignment horizontal="right" vertical="top" wrapText="1"/>
    </xf>
    <xf numFmtId="3" fontId="5" fillId="0" borderId="46" xfId="0" applyNumberFormat="1" applyFont="1" applyBorder="1" applyAlignment="1">
      <alignment horizontal="right" wrapText="1"/>
    </xf>
    <xf numFmtId="3" fontId="5" fillId="0" borderId="2" xfId="0" applyNumberFormat="1" applyFont="1" applyBorder="1" applyAlignment="1">
      <alignment horizontal="right" wrapText="1"/>
    </xf>
    <xf numFmtId="3" fontId="5" fillId="0" borderId="21" xfId="0" applyNumberFormat="1" applyFont="1" applyBorder="1" applyAlignment="1">
      <alignment horizontal="right" wrapText="1"/>
    </xf>
    <xf numFmtId="3" fontId="4" fillId="0" borderId="37" xfId="0" applyNumberFormat="1" applyFont="1" applyBorder="1" applyAlignment="1">
      <alignment horizontal="right" vertical="justify" wrapText="1"/>
    </xf>
    <xf numFmtId="3" fontId="5" fillId="0" borderId="42" xfId="0" applyNumberFormat="1" applyFont="1" applyBorder="1" applyAlignment="1">
      <alignment horizontal="right" vertical="justify" wrapText="1"/>
    </xf>
    <xf numFmtId="3" fontId="5" fillId="0" borderId="44" xfId="0" applyNumberFormat="1" applyFont="1" applyBorder="1" applyAlignment="1">
      <alignment horizontal="right" vertical="justify" wrapText="1"/>
    </xf>
    <xf numFmtId="3" fontId="5" fillId="0" borderId="46" xfId="0" applyNumberFormat="1" applyFont="1" applyBorder="1" applyAlignment="1">
      <alignment horizontal="right" vertical="justify" wrapText="1"/>
    </xf>
    <xf numFmtId="3" fontId="4" fillId="0" borderId="37" xfId="0" applyNumberFormat="1" applyFont="1" applyBorder="1" applyAlignment="1">
      <alignment horizontal="center" vertical="justify" wrapText="1"/>
    </xf>
    <xf numFmtId="3" fontId="4" fillId="0" borderId="4" xfId="0" applyNumberFormat="1" applyFont="1" applyBorder="1" applyAlignment="1">
      <alignment horizontal="center" vertical="justify" wrapText="1"/>
    </xf>
    <xf numFmtId="3" fontId="4" fillId="0" borderId="5" xfId="0" applyNumberFormat="1" applyFont="1" applyBorder="1" applyAlignment="1">
      <alignment horizontal="center" vertical="justify" wrapText="1"/>
    </xf>
    <xf numFmtId="3" fontId="4" fillId="0" borderId="48" xfId="0" applyNumberFormat="1" applyFont="1" applyBorder="1" applyAlignment="1">
      <alignment horizontal="center" vertical="justify" wrapText="1"/>
    </xf>
    <xf numFmtId="3" fontId="4" fillId="0" borderId="49" xfId="0" applyNumberFormat="1" applyFont="1" applyBorder="1" applyAlignment="1">
      <alignment horizontal="center" vertical="justify" wrapText="1"/>
    </xf>
    <xf numFmtId="3" fontId="4" fillId="0" borderId="19" xfId="0" applyNumberFormat="1" applyFont="1" applyBorder="1" applyAlignment="1">
      <alignment horizontal="center" vertical="justify" wrapText="1"/>
    </xf>
    <xf numFmtId="10" fontId="20" fillId="0" borderId="51" xfId="0" applyNumberFormat="1" applyFont="1" applyBorder="1" applyAlignment="1">
      <alignment horizontal="center" vertical="justify" wrapText="1"/>
    </xf>
    <xf numFmtId="10" fontId="20" fillId="0" borderId="14" xfId="0" applyNumberFormat="1" applyFont="1" applyBorder="1" applyAlignment="1">
      <alignment horizontal="center" vertical="justify" wrapText="1"/>
    </xf>
    <xf numFmtId="10" fontId="20" fillId="0" borderId="15" xfId="0" applyNumberFormat="1" applyFont="1" applyBorder="1" applyAlignment="1">
      <alignment horizontal="center" vertical="justify" wrapText="1"/>
    </xf>
    <xf numFmtId="10" fontId="4" fillId="0" borderId="52" xfId="0" applyNumberFormat="1" applyFont="1" applyBorder="1" applyAlignment="1">
      <alignment horizontal="center" vertical="justify" wrapText="1"/>
    </xf>
    <xf numFmtId="0" fontId="1" fillId="0" borderId="54" xfId="0" applyFont="1" applyFill="1" applyBorder="1" applyAlignment="1">
      <alignment horizontal="left" wrapText="1"/>
    </xf>
    <xf numFmtId="14" fontId="1" fillId="0" borderId="22" xfId="0" applyNumberFormat="1" applyFont="1" applyBorder="1" applyAlignment="1">
      <alignment horizontal="left" vertical="center" wrapText="1"/>
    </xf>
    <xf numFmtId="0" fontId="7" fillId="0" borderId="1" xfId="0" applyFont="1" applyBorder="1" applyAlignment="1">
      <alignment vertical="center" wrapText="1"/>
    </xf>
    <xf numFmtId="0" fontId="7" fillId="0" borderId="18" xfId="0" applyFont="1" applyBorder="1" applyAlignment="1">
      <alignment vertical="center" wrapText="1"/>
    </xf>
    <xf numFmtId="0" fontId="64" fillId="0" borderId="1" xfId="0" applyFont="1" applyBorder="1" applyAlignment="1">
      <alignment horizontal="left" vertical="center" indent="5"/>
    </xf>
    <xf numFmtId="0" fontId="65" fillId="0" borderId="1" xfId="0" applyFont="1" applyBorder="1" applyAlignment="1">
      <alignment horizontal="justify" vertical="center" wrapText="1"/>
    </xf>
    <xf numFmtId="167" fontId="3" fillId="0" borderId="41" xfId="12" applyNumberFormat="1" applyFont="1" applyBorder="1"/>
    <xf numFmtId="167" fontId="2" fillId="0" borderId="43" xfId="12" applyNumberFormat="1" applyFont="1" applyBorder="1"/>
    <xf numFmtId="167" fontId="3" fillId="0" borderId="53" xfId="12" applyNumberFormat="1" applyFont="1" applyBorder="1"/>
    <xf numFmtId="167" fontId="2" fillId="0" borderId="54" xfId="12" applyNumberFormat="1" applyFont="1" applyBorder="1"/>
    <xf numFmtId="167" fontId="2" fillId="4" borderId="38" xfId="12" applyNumberFormat="1" applyFont="1" applyFill="1" applyBorder="1"/>
    <xf numFmtId="167" fontId="2" fillId="0" borderId="43" xfId="12" applyNumberFormat="1" applyFont="1" applyFill="1" applyBorder="1"/>
    <xf numFmtId="167" fontId="2" fillId="0" borderId="54" xfId="12" applyNumberFormat="1" applyFont="1" applyFill="1" applyBorder="1"/>
    <xf numFmtId="167" fontId="3" fillId="0" borderId="55" xfId="12" applyNumberFormat="1" applyFont="1" applyBorder="1"/>
    <xf numFmtId="167" fontId="3" fillId="0" borderId="60" xfId="12" applyNumberFormat="1" applyFont="1" applyBorder="1"/>
    <xf numFmtId="167" fontId="3" fillId="0" borderId="41" xfId="12" applyNumberFormat="1" applyFont="1" applyBorder="1" applyAlignment="1">
      <alignment vertical="center"/>
    </xf>
    <xf numFmtId="167" fontId="3" fillId="0" borderId="43" xfId="12" applyNumberFormat="1" applyFont="1" applyBorder="1" applyAlignment="1">
      <alignment vertical="center"/>
    </xf>
    <xf numFmtId="0" fontId="58" fillId="0" borderId="43" xfId="14" applyBorder="1" applyAlignment="1">
      <alignment horizontal="left" vertical="center" wrapText="1"/>
    </xf>
    <xf numFmtId="167" fontId="3" fillId="0" borderId="53" xfId="12" applyNumberFormat="1" applyFont="1" applyBorder="1" applyAlignment="1">
      <alignment horizontal="center" vertical="center"/>
    </xf>
    <xf numFmtId="167" fontId="2" fillId="0" borderId="54" xfId="12" applyNumberFormat="1" applyFont="1" applyBorder="1" applyAlignment="1">
      <alignment horizontal="center" vertical="center"/>
    </xf>
    <xf numFmtId="0" fontId="3" fillId="0" borderId="78" xfId="0" applyFont="1" applyBorder="1" applyAlignment="1">
      <alignment horizontal="center" vertical="center"/>
    </xf>
    <xf numFmtId="0" fontId="3" fillId="0" borderId="20" xfId="0" applyFont="1" applyBorder="1" applyAlignment="1">
      <alignment horizontal="left" vertical="center" wrapText="1"/>
    </xf>
    <xf numFmtId="0" fontId="7" fillId="13" borderId="5" xfId="0" applyFont="1" applyFill="1" applyBorder="1" applyAlignment="1">
      <alignment horizontal="center" vertical="center" wrapText="1"/>
    </xf>
    <xf numFmtId="3" fontId="7" fillId="0" borderId="3" xfId="0" applyNumberFormat="1" applyFont="1" applyBorder="1" applyAlignment="1">
      <alignment vertical="center" wrapText="1"/>
    </xf>
    <xf numFmtId="3" fontId="38" fillId="0" borderId="4" xfId="0" applyNumberFormat="1" applyFont="1" applyBorder="1" applyAlignment="1">
      <alignment vertical="center" wrapText="1"/>
    </xf>
    <xf numFmtId="3" fontId="1" fillId="9" borderId="72" xfId="0" applyNumberFormat="1" applyFont="1" applyFill="1" applyBorder="1" applyAlignment="1">
      <alignment horizontal="left" vertical="center" wrapText="1" indent="1"/>
    </xf>
    <xf numFmtId="3" fontId="38" fillId="0" borderId="14" xfId="0" applyNumberFormat="1" applyFont="1" applyBorder="1" applyAlignment="1">
      <alignment horizontal="left" vertical="center" wrapText="1"/>
    </xf>
    <xf numFmtId="3" fontId="38" fillId="0" borderId="5" xfId="0" applyNumberFormat="1" applyFont="1" applyBorder="1" applyAlignment="1">
      <alignment vertical="center" wrapText="1"/>
    </xf>
    <xf numFmtId="3" fontId="38" fillId="0" borderId="23" xfId="0" applyNumberFormat="1" applyFont="1" applyBorder="1" applyAlignment="1">
      <alignment vertical="center" wrapText="1"/>
    </xf>
    <xf numFmtId="3" fontId="34" fillId="0" borderId="42" xfId="0" applyNumberFormat="1" applyFont="1" applyBorder="1" applyAlignment="1">
      <alignment horizontal="left" vertical="center" wrapText="1"/>
    </xf>
    <xf numFmtId="3" fontId="34" fillId="0" borderId="44" xfId="0" applyNumberFormat="1" applyFont="1" applyBorder="1" applyAlignment="1">
      <alignment horizontal="left" vertical="center" wrapText="1"/>
    </xf>
    <xf numFmtId="3" fontId="34" fillId="0" borderId="1" xfId="0" applyNumberFormat="1" applyFont="1" applyBorder="1" applyAlignment="1">
      <alignment horizontal="left" vertical="center" wrapText="1"/>
    </xf>
    <xf numFmtId="3" fontId="34" fillId="0" borderId="61" xfId="0" applyNumberFormat="1" applyFont="1" applyBorder="1" applyAlignment="1">
      <alignment horizontal="left" vertical="center" wrapText="1"/>
    </xf>
    <xf numFmtId="3" fontId="34" fillId="0" borderId="46" xfId="0" applyNumberFormat="1" applyFont="1" applyBorder="1" applyAlignment="1">
      <alignment horizontal="left" vertical="center" wrapText="1"/>
    </xf>
    <xf numFmtId="3" fontId="34" fillId="0" borderId="2" xfId="0" applyNumberFormat="1" applyFont="1" applyBorder="1" applyAlignment="1">
      <alignment horizontal="left" vertical="center" wrapText="1"/>
    </xf>
    <xf numFmtId="3" fontId="34" fillId="0" borderId="64" xfId="0" applyNumberFormat="1" applyFont="1" applyBorder="1" applyAlignment="1">
      <alignment horizontal="left" vertical="center" wrapText="1"/>
    </xf>
    <xf numFmtId="3" fontId="38" fillId="0" borderId="3" xfId="0" applyNumberFormat="1" applyFont="1" applyBorder="1" applyAlignment="1">
      <alignment vertical="center" wrapText="1"/>
    </xf>
    <xf numFmtId="3" fontId="38" fillId="0" borderId="35" xfId="0" applyNumberFormat="1" applyFont="1" applyBorder="1" applyAlignment="1">
      <alignment vertical="center" wrapText="1"/>
    </xf>
    <xf numFmtId="3" fontId="38" fillId="0" borderId="6" xfId="0" applyNumberFormat="1" applyFont="1" applyBorder="1" applyAlignment="1">
      <alignment vertical="center" wrapText="1"/>
    </xf>
    <xf numFmtId="3" fontId="38" fillId="0" borderId="14" xfId="0" applyNumberFormat="1" applyFont="1" applyBorder="1" applyAlignment="1">
      <alignment vertical="center" wrapText="1"/>
    </xf>
    <xf numFmtId="3" fontId="38" fillId="0" borderId="71" xfId="0" applyNumberFormat="1" applyFont="1" applyBorder="1" applyAlignment="1">
      <alignment vertical="center" wrapText="1"/>
    </xf>
    <xf numFmtId="3" fontId="38" fillId="5" borderId="57" xfId="0" applyNumberFormat="1" applyFont="1" applyFill="1" applyBorder="1" applyAlignment="1">
      <alignment vertical="center" wrapText="1"/>
    </xf>
    <xf numFmtId="3" fontId="38" fillId="5" borderId="38" xfId="0" applyNumberFormat="1" applyFont="1" applyFill="1" applyBorder="1" applyAlignment="1">
      <alignment vertical="center" wrapText="1"/>
    </xf>
    <xf numFmtId="3" fontId="38" fillId="5" borderId="39" xfId="0" applyNumberFormat="1" applyFont="1" applyFill="1" applyBorder="1" applyAlignment="1">
      <alignment vertical="center" wrapText="1"/>
    </xf>
    <xf numFmtId="3" fontId="38" fillId="5" borderId="47" xfId="0" applyNumberFormat="1" applyFont="1" applyFill="1" applyBorder="1" applyAlignment="1">
      <alignment vertical="center" wrapText="1"/>
    </xf>
    <xf numFmtId="3" fontId="38" fillId="5" borderId="41" xfId="0" applyNumberFormat="1" applyFont="1" applyFill="1" applyBorder="1" applyAlignment="1">
      <alignment vertical="center" wrapText="1"/>
    </xf>
    <xf numFmtId="3" fontId="38" fillId="5" borderId="50" xfId="0" applyNumberFormat="1" applyFont="1" applyFill="1" applyBorder="1" applyAlignment="1">
      <alignment vertical="center" wrapText="1"/>
    </xf>
    <xf numFmtId="3" fontId="38" fillId="5" borderId="29" xfId="0" applyNumberFormat="1" applyFont="1" applyFill="1" applyBorder="1" applyAlignment="1">
      <alignment vertical="center" wrapText="1"/>
    </xf>
    <xf numFmtId="3" fontId="38" fillId="5" borderId="60" xfId="0" applyNumberFormat="1" applyFont="1" applyFill="1" applyBorder="1" applyAlignment="1">
      <alignment vertical="center" wrapText="1"/>
    </xf>
    <xf numFmtId="3" fontId="38" fillId="5" borderId="62" xfId="0" applyNumberFormat="1" applyFont="1" applyFill="1" applyBorder="1" applyAlignment="1">
      <alignment vertical="center" wrapText="1"/>
    </xf>
    <xf numFmtId="3" fontId="38" fillId="5" borderId="56" xfId="0" applyNumberFormat="1" applyFont="1" applyFill="1" applyBorder="1" applyAlignment="1">
      <alignment vertical="center" wrapText="1"/>
    </xf>
    <xf numFmtId="3" fontId="38" fillId="5" borderId="31" xfId="0" applyNumberFormat="1" applyFont="1" applyFill="1" applyBorder="1" applyAlignment="1">
      <alignment vertical="center" wrapText="1"/>
    </xf>
    <xf numFmtId="3" fontId="1" fillId="9" borderId="16" xfId="0" applyNumberFormat="1" applyFont="1" applyFill="1" applyBorder="1" applyAlignment="1">
      <alignment horizontal="left" vertical="center" wrapText="1" indent="1"/>
    </xf>
    <xf numFmtId="3" fontId="7" fillId="0" borderId="3" xfId="0" applyNumberFormat="1" applyFont="1" applyBorder="1" applyAlignment="1">
      <alignment horizontal="left" vertical="center" wrapText="1"/>
    </xf>
    <xf numFmtId="0" fontId="32" fillId="5" borderId="38" xfId="0" applyFont="1" applyFill="1" applyBorder="1" applyAlignment="1">
      <alignment horizontal="center" vertical="center"/>
    </xf>
    <xf numFmtId="0" fontId="32" fillId="5" borderId="5"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34" fillId="0" borderId="60" xfId="0" applyFont="1" applyBorder="1" applyAlignment="1">
      <alignment vertical="center"/>
    </xf>
    <xf numFmtId="3" fontId="34" fillId="0" borderId="62" xfId="0" applyNumberFormat="1" applyFont="1" applyBorder="1" applyAlignment="1">
      <alignment horizontal="left" vertical="center"/>
    </xf>
    <xf numFmtId="0" fontId="34" fillId="0" borderId="62" xfId="0" applyFont="1" applyBorder="1" applyAlignment="1">
      <alignment vertical="center" wrapText="1"/>
    </xf>
    <xf numFmtId="0" fontId="34" fillId="0" borderId="62" xfId="0" quotePrefix="1" applyFont="1" applyBorder="1" applyAlignment="1">
      <alignment vertical="center" wrapText="1"/>
    </xf>
    <xf numFmtId="0" fontId="15" fillId="5" borderId="8" xfId="2" applyFont="1" applyFill="1" applyBorder="1" applyAlignment="1">
      <alignment horizontal="center" wrapText="1"/>
    </xf>
    <xf numFmtId="0" fontId="16" fillId="5" borderId="10" xfId="2" applyFont="1" applyFill="1" applyBorder="1" applyAlignment="1">
      <alignment horizontal="center" wrapText="1"/>
    </xf>
    <xf numFmtId="0" fontId="3" fillId="13" borderId="38" xfId="0" applyFont="1" applyFill="1" applyBorder="1" applyAlignment="1">
      <alignment horizontal="center" vertical="center" wrapText="1"/>
    </xf>
    <xf numFmtId="0" fontId="1" fillId="13" borderId="38" xfId="0" applyFont="1" applyFill="1" applyBorder="1" applyAlignment="1">
      <alignment horizontal="center" vertical="center"/>
    </xf>
    <xf numFmtId="0" fontId="7" fillId="13" borderId="13" xfId="0" applyFont="1" applyFill="1" applyBorder="1" applyAlignment="1">
      <alignment horizontal="center"/>
    </xf>
    <xf numFmtId="0" fontId="1" fillId="13" borderId="5" xfId="0" applyFont="1" applyFill="1" applyBorder="1" applyAlignment="1">
      <alignment horizontal="center"/>
    </xf>
    <xf numFmtId="0" fontId="1" fillId="0" borderId="9" xfId="0" applyFont="1" applyBorder="1" applyAlignment="1">
      <alignment wrapText="1"/>
    </xf>
    <xf numFmtId="0" fontId="31" fillId="5" borderId="5" xfId="9" applyFont="1" applyFill="1" applyBorder="1" applyAlignment="1">
      <alignment horizontal="center" vertical="center"/>
    </xf>
    <xf numFmtId="0" fontId="31" fillId="0" borderId="5" xfId="9" applyFont="1" applyFill="1" applyBorder="1" applyAlignment="1">
      <alignment horizontal="center" vertical="center"/>
    </xf>
    <xf numFmtId="0" fontId="4" fillId="0" borderId="5" xfId="0" applyFont="1" applyBorder="1" applyAlignment="1">
      <alignment horizontal="center" vertical="justify" wrapText="1"/>
    </xf>
    <xf numFmtId="0" fontId="30" fillId="0" borderId="0" xfId="11" applyFont="1"/>
    <xf numFmtId="0" fontId="67" fillId="0" borderId="0" xfId="11" applyFont="1"/>
    <xf numFmtId="0" fontId="67" fillId="0" borderId="0" xfId="11" applyFont="1" applyAlignment="1"/>
    <xf numFmtId="14" fontId="67" fillId="0" borderId="0" xfId="11" applyNumberFormat="1" applyFont="1"/>
    <xf numFmtId="0" fontId="67" fillId="0" borderId="0" xfId="11" applyFont="1" applyAlignment="1">
      <alignment horizontal="right"/>
    </xf>
    <xf numFmtId="0" fontId="66" fillId="0" borderId="0" xfId="11" applyFont="1" applyAlignment="1">
      <alignment horizontal="center"/>
    </xf>
    <xf numFmtId="0" fontId="66" fillId="0" borderId="0" xfId="11" applyFont="1" applyAlignment="1">
      <alignment horizontal="center" wrapText="1"/>
    </xf>
    <xf numFmtId="0" fontId="67" fillId="0" borderId="0" xfId="11" applyFont="1" applyBorder="1" applyAlignment="1">
      <alignment horizontal="left" vertical="top"/>
    </xf>
    <xf numFmtId="0" fontId="67" fillId="0" borderId="0" xfId="11" applyFont="1" applyBorder="1" applyAlignment="1">
      <alignment horizontal="center" vertical="top"/>
    </xf>
    <xf numFmtId="0" fontId="67" fillId="0" borderId="0" xfId="11" applyFont="1" applyBorder="1" applyAlignment="1">
      <alignment horizontal="center" wrapText="1"/>
    </xf>
    <xf numFmtId="0" fontId="67" fillId="0" borderId="0" xfId="11" applyFont="1" applyAlignment="1">
      <alignment horizontal="left"/>
    </xf>
    <xf numFmtId="0" fontId="66" fillId="0" borderId="0" xfId="11" applyFont="1" applyAlignment="1">
      <alignment horizontal="left" vertical="top" wrapText="1"/>
    </xf>
    <xf numFmtId="0" fontId="2" fillId="0" borderId="0" xfId="0" applyFont="1" applyAlignment="1">
      <alignment horizontal="center" vertical="center" wrapText="1"/>
    </xf>
    <xf numFmtId="0" fontId="3" fillId="0" borderId="0" xfId="0" applyFont="1" applyAlignment="1">
      <alignment horizontal="left" wrapText="1"/>
    </xf>
    <xf numFmtId="0" fontId="2" fillId="0" borderId="0" xfId="0" applyFont="1" applyAlignment="1">
      <alignment horizontal="center" vertical="center"/>
    </xf>
    <xf numFmtId="0" fontId="7" fillId="0" borderId="0" xfId="0" applyFont="1" applyAlignment="1">
      <alignment horizont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58" xfId="0" applyFont="1" applyFill="1" applyBorder="1" applyAlignment="1">
      <alignment horizontal="left" vertical="center"/>
    </xf>
    <xf numFmtId="0" fontId="2" fillId="0" borderId="59" xfId="0" applyFont="1" applyFill="1" applyBorder="1" applyAlignment="1">
      <alignment horizontal="left" vertical="center"/>
    </xf>
    <xf numFmtId="0" fontId="2" fillId="0" borderId="60" xfId="0" applyFont="1" applyFill="1" applyBorder="1" applyAlignment="1">
      <alignment horizontal="left" vertical="center"/>
    </xf>
    <xf numFmtId="0" fontId="2" fillId="5" borderId="50" xfId="0" applyFont="1" applyFill="1" applyBorder="1" applyAlignment="1">
      <alignment horizontal="center" vertical="center" wrapText="1"/>
    </xf>
    <xf numFmtId="0" fontId="2" fillId="5" borderId="57" xfId="0" applyFont="1" applyFill="1" applyBorder="1" applyAlignment="1">
      <alignment horizontal="center" vertical="center" wrapText="1"/>
    </xf>
    <xf numFmtId="0" fontId="2" fillId="0" borderId="0" xfId="0" applyFont="1" applyAlignment="1">
      <alignment horizontal="left" vertical="center" wrapText="1"/>
    </xf>
    <xf numFmtId="0" fontId="2" fillId="5" borderId="35" xfId="0" applyFont="1" applyFill="1" applyBorder="1" applyAlignment="1">
      <alignment horizontal="center" vertical="center"/>
    </xf>
    <xf numFmtId="0" fontId="2" fillId="5" borderId="36" xfId="0" applyFont="1" applyFill="1" applyBorder="1" applyAlignment="1">
      <alignment horizontal="center" vertical="center"/>
    </xf>
    <xf numFmtId="0" fontId="32" fillId="5" borderId="35" xfId="0" applyFont="1" applyFill="1" applyBorder="1" applyAlignment="1">
      <alignment horizontal="center"/>
    </xf>
    <xf numFmtId="0" fontId="32" fillId="5" borderId="52" xfId="0" applyFont="1" applyFill="1" applyBorder="1" applyAlignment="1">
      <alignment horizontal="center"/>
    </xf>
    <xf numFmtId="0" fontId="2" fillId="4" borderId="32" xfId="0" applyFont="1" applyFill="1" applyBorder="1" applyAlignment="1">
      <alignment horizontal="left"/>
    </xf>
    <xf numFmtId="0" fontId="2" fillId="4" borderId="34" xfId="0" applyFont="1" applyFill="1" applyBorder="1" applyAlignment="1">
      <alignment horizontal="left"/>
    </xf>
    <xf numFmtId="0" fontId="2" fillId="0" borderId="50" xfId="0" applyFont="1" applyBorder="1" applyAlignment="1">
      <alignment horizontal="left" vertical="center" wrapText="1"/>
    </xf>
    <xf numFmtId="0" fontId="54" fillId="0" borderId="57" xfId="0" applyFont="1" applyBorder="1" applyAlignment="1">
      <alignment horizontal="left" vertical="center" wrapText="1"/>
    </xf>
    <xf numFmtId="0" fontId="2" fillId="0" borderId="50" xfId="0" applyFont="1" applyFill="1" applyBorder="1" applyAlignment="1">
      <alignment horizontal="left" vertical="center" wrapText="1"/>
    </xf>
    <xf numFmtId="0" fontId="4" fillId="0" borderId="0" xfId="0" applyFont="1" applyAlignment="1">
      <alignment horizontal="center" vertical="justify" wrapText="1"/>
    </xf>
    <xf numFmtId="49" fontId="4" fillId="0" borderId="39" xfId="0" applyNumberFormat="1" applyFont="1" applyBorder="1" applyAlignment="1">
      <alignment horizontal="left" vertical="justify" wrapText="1"/>
    </xf>
    <xf numFmtId="49" fontId="4" fillId="0" borderId="36" xfId="0" applyNumberFormat="1" applyFont="1" applyBorder="1" applyAlignment="1">
      <alignment horizontal="left" vertical="justify" wrapText="1"/>
    </xf>
    <xf numFmtId="49" fontId="4" fillId="0" borderId="52" xfId="0" applyNumberFormat="1" applyFont="1" applyBorder="1" applyAlignment="1">
      <alignment horizontal="left" vertical="justify" wrapText="1"/>
    </xf>
    <xf numFmtId="0" fontId="4" fillId="5" borderId="71" xfId="0" applyFont="1" applyFill="1" applyBorder="1" applyAlignment="1">
      <alignment horizontal="left" vertical="justify" wrapText="1"/>
    </xf>
    <xf numFmtId="0" fontId="4" fillId="5" borderId="28" xfId="0" applyFont="1" applyFill="1" applyBorder="1" applyAlignment="1">
      <alignment horizontal="left" vertical="justify" wrapText="1"/>
    </xf>
    <xf numFmtId="0" fontId="4" fillId="5" borderId="29" xfId="0" applyFont="1" applyFill="1" applyBorder="1" applyAlignment="1">
      <alignment horizontal="left" vertical="justify" wrapText="1"/>
    </xf>
    <xf numFmtId="0" fontId="2" fillId="5" borderId="39" xfId="0" applyFont="1" applyFill="1" applyBorder="1" applyAlignment="1">
      <alignment horizontal="left" vertical="center"/>
    </xf>
    <xf numFmtId="0" fontId="2" fillId="5" borderId="36" xfId="0" applyFont="1" applyFill="1" applyBorder="1" applyAlignment="1">
      <alignment horizontal="left" vertical="center"/>
    </xf>
    <xf numFmtId="0" fontId="2" fillId="5" borderId="52" xfId="0" applyFont="1" applyFill="1" applyBorder="1" applyAlignment="1">
      <alignment horizontal="left" vertical="center"/>
    </xf>
    <xf numFmtId="0" fontId="2" fillId="0" borderId="0" xfId="0" applyFont="1" applyAlignment="1">
      <alignment horizontal="center" wrapText="1"/>
    </xf>
    <xf numFmtId="0" fontId="15" fillId="0" borderId="0" xfId="2" applyFont="1" applyAlignment="1">
      <alignment horizontal="center"/>
    </xf>
    <xf numFmtId="0" fontId="15" fillId="0" borderId="35" xfId="2" applyFont="1" applyBorder="1" applyAlignment="1">
      <alignment horizontal="left"/>
    </xf>
    <xf numFmtId="0" fontId="15" fillId="0" borderId="36" xfId="2" applyFont="1" applyBorder="1" applyAlignment="1">
      <alignment horizontal="left"/>
    </xf>
    <xf numFmtId="0" fontId="15" fillId="0" borderId="37" xfId="2" applyFont="1" applyBorder="1" applyAlignment="1">
      <alignment horizontal="left"/>
    </xf>
    <xf numFmtId="0" fontId="2" fillId="0" borderId="27" xfId="0" applyFont="1" applyBorder="1" applyAlignment="1">
      <alignment horizontal="left" vertical="top" wrapText="1"/>
    </xf>
    <xf numFmtId="0" fontId="2" fillId="0" borderId="28" xfId="0" applyFont="1" applyBorder="1" applyAlignment="1">
      <alignment horizontal="left" vertical="top" wrapText="1"/>
    </xf>
    <xf numFmtId="0" fontId="2" fillId="0" borderId="29" xfId="0" applyFont="1" applyBorder="1" applyAlignment="1">
      <alignment horizontal="left" vertical="top" wrapText="1"/>
    </xf>
    <xf numFmtId="0" fontId="2" fillId="0" borderId="32" xfId="0" applyFont="1" applyBorder="1" applyAlignment="1">
      <alignment horizontal="left" vertical="top" wrapText="1"/>
    </xf>
    <xf numFmtId="0" fontId="2" fillId="0" borderId="33" xfId="0" applyFont="1" applyBorder="1" applyAlignment="1">
      <alignment horizontal="left" vertical="top" wrapText="1"/>
    </xf>
    <xf numFmtId="0" fontId="2" fillId="0" borderId="34" xfId="0" applyFont="1" applyBorder="1" applyAlignment="1">
      <alignment horizontal="left" vertical="top" wrapText="1"/>
    </xf>
    <xf numFmtId="0" fontId="2" fillId="13" borderId="8" xfId="0" applyFont="1" applyFill="1" applyBorder="1" applyAlignment="1">
      <alignment horizontal="center" vertical="center" wrapText="1"/>
    </xf>
    <xf numFmtId="0" fontId="2" fillId="13" borderId="61" xfId="0" applyFont="1" applyFill="1" applyBorder="1" applyAlignment="1">
      <alignment horizontal="center" vertical="center" wrapText="1"/>
    </xf>
    <xf numFmtId="0" fontId="2" fillId="13" borderId="64" xfId="0" applyFont="1" applyFill="1" applyBorder="1" applyAlignment="1">
      <alignment horizontal="center" vertical="center" wrapText="1"/>
    </xf>
    <xf numFmtId="0" fontId="2" fillId="13" borderId="20" xfId="0" applyFont="1" applyFill="1" applyBorder="1" applyAlignment="1">
      <alignment horizontal="center" wrapText="1"/>
    </xf>
    <xf numFmtId="0" fontId="2" fillId="13" borderId="23" xfId="0" applyFont="1" applyFill="1" applyBorder="1" applyAlignment="1">
      <alignment horizontal="center" wrapText="1"/>
    </xf>
    <xf numFmtId="0" fontId="2" fillId="13" borderId="2" xfId="0" applyFont="1" applyFill="1" applyBorder="1" applyAlignment="1">
      <alignment horizontal="center"/>
    </xf>
    <xf numFmtId="0" fontId="2" fillId="13" borderId="49" xfId="0" applyFont="1" applyFill="1" applyBorder="1" applyAlignment="1">
      <alignment horizontal="center"/>
    </xf>
    <xf numFmtId="0" fontId="2" fillId="13" borderId="61" xfId="0" applyFont="1" applyFill="1" applyBorder="1" applyAlignment="1">
      <alignment horizontal="center"/>
    </xf>
    <xf numFmtId="0" fontId="2" fillId="13" borderId="44" xfId="0" applyFont="1" applyFill="1" applyBorder="1" applyAlignment="1">
      <alignment horizontal="center"/>
    </xf>
    <xf numFmtId="0" fontId="2" fillId="13" borderId="2" xfId="0" applyFont="1" applyFill="1" applyBorder="1" applyAlignment="1">
      <alignment horizontal="center" vertical="center" wrapText="1"/>
    </xf>
    <xf numFmtId="0" fontId="2" fillId="13" borderId="25" xfId="0" applyFont="1" applyFill="1" applyBorder="1" applyAlignment="1">
      <alignment horizontal="center" vertical="center" wrapText="1"/>
    </xf>
    <xf numFmtId="0" fontId="2" fillId="13" borderId="49" xfId="0" applyFont="1" applyFill="1" applyBorder="1" applyAlignment="1">
      <alignment horizontal="center" vertical="center" wrapText="1"/>
    </xf>
    <xf numFmtId="0" fontId="2" fillId="0" borderId="0" xfId="0" applyFont="1" applyAlignment="1">
      <alignment horizontal="center"/>
    </xf>
    <xf numFmtId="0" fontId="3" fillId="0" borderId="33" xfId="0" applyFont="1" applyBorder="1" applyAlignment="1">
      <alignment horizontal="right"/>
    </xf>
    <xf numFmtId="0" fontId="2" fillId="13" borderId="58" xfId="0" applyFont="1" applyFill="1" applyBorder="1" applyAlignment="1">
      <alignment horizontal="center" vertical="center" wrapText="1"/>
    </xf>
    <xf numFmtId="0" fontId="2" fillId="13" borderId="59" xfId="0" applyFont="1" applyFill="1" applyBorder="1" applyAlignment="1">
      <alignment horizontal="center" vertical="center" wrapText="1"/>
    </xf>
    <xf numFmtId="0" fontId="2" fillId="13" borderId="72" xfId="0" applyFont="1" applyFill="1" applyBorder="1" applyAlignment="1">
      <alignment horizontal="center" vertical="center" wrapText="1"/>
    </xf>
    <xf numFmtId="0" fontId="2" fillId="13" borderId="7" xfId="0" applyFont="1" applyFill="1" applyBorder="1" applyAlignment="1">
      <alignment horizontal="center" vertical="center" wrapText="1"/>
    </xf>
    <xf numFmtId="0" fontId="2" fillId="13" borderId="14" xfId="0" applyFont="1" applyFill="1" applyBorder="1" applyAlignment="1">
      <alignment horizontal="center" vertical="center" wrapText="1"/>
    </xf>
    <xf numFmtId="0" fontId="1" fillId="0" borderId="11" xfId="0" applyFont="1" applyBorder="1" applyAlignment="1">
      <alignment horizontal="left" vertical="center" wrapText="1"/>
    </xf>
    <xf numFmtId="0" fontId="1" fillId="0" borderId="13" xfId="0" applyFont="1" applyBorder="1" applyAlignment="1">
      <alignment horizontal="left" vertical="center" wrapText="1"/>
    </xf>
    <xf numFmtId="3" fontId="3" fillId="0" borderId="74" xfId="0" applyNumberFormat="1" applyFont="1" applyBorder="1" applyAlignment="1">
      <alignment horizontal="center" vertical="center"/>
    </xf>
    <xf numFmtId="3" fontId="3" fillId="0" borderId="56" xfId="0" applyNumberFormat="1" applyFont="1" applyBorder="1" applyAlignment="1">
      <alignment horizontal="center" vertical="center"/>
    </xf>
    <xf numFmtId="0" fontId="7" fillId="13" borderId="75" xfId="0" applyFont="1" applyFill="1" applyBorder="1" applyAlignment="1">
      <alignment horizontal="center" vertical="center" wrapText="1"/>
    </xf>
    <xf numFmtId="0" fontId="7" fillId="13" borderId="74" xfId="0" applyFont="1" applyFill="1" applyBorder="1" applyAlignment="1">
      <alignment horizontal="center" vertical="center" wrapText="1"/>
    </xf>
    <xf numFmtId="0" fontId="7" fillId="13" borderId="16" xfId="0" applyFont="1" applyFill="1" applyBorder="1" applyAlignment="1">
      <alignment horizontal="center" vertical="center"/>
    </xf>
    <xf numFmtId="0" fontId="7" fillId="13" borderId="8" xfId="0" applyFont="1" applyFill="1" applyBorder="1" applyAlignment="1">
      <alignment horizontal="center" vertical="center"/>
    </xf>
    <xf numFmtId="0" fontId="7" fillId="13" borderId="11" xfId="0" applyFont="1" applyFill="1" applyBorder="1" applyAlignment="1">
      <alignment horizontal="center" vertical="center"/>
    </xf>
    <xf numFmtId="0" fontId="7" fillId="13" borderId="13" xfId="0" applyFont="1" applyFill="1" applyBorder="1" applyAlignment="1">
      <alignment horizontal="center" vertical="center"/>
    </xf>
    <xf numFmtId="0" fontId="7" fillId="13" borderId="3" xfId="0" applyFont="1" applyFill="1" applyBorder="1" applyAlignment="1">
      <alignment horizontal="center" vertical="center" wrapText="1"/>
    </xf>
    <xf numFmtId="0" fontId="7" fillId="13" borderId="5" xfId="0" applyFont="1" applyFill="1" applyBorder="1" applyAlignment="1">
      <alignment horizontal="center" vertical="center" wrapText="1"/>
    </xf>
    <xf numFmtId="0" fontId="1" fillId="13" borderId="24" xfId="0" applyFont="1" applyFill="1" applyBorder="1" applyAlignment="1">
      <alignment horizontal="center" vertical="center" wrapText="1"/>
    </xf>
    <xf numFmtId="0" fontId="1" fillId="13" borderId="26" xfId="0" applyFont="1" applyFill="1" applyBorder="1" applyAlignment="1">
      <alignment horizontal="center" vertical="center" wrapText="1"/>
    </xf>
    <xf numFmtId="0" fontId="3" fillId="0" borderId="17" xfId="0" applyFont="1" applyBorder="1" applyAlignment="1">
      <alignment horizontal="left" wrapText="1"/>
    </xf>
    <xf numFmtId="0" fontId="3" fillId="0" borderId="22" xfId="0" applyFont="1" applyBorder="1" applyAlignment="1">
      <alignment horizontal="left" wrapText="1"/>
    </xf>
    <xf numFmtId="0" fontId="1" fillId="0" borderId="17" xfId="0" applyFont="1" applyBorder="1" applyAlignment="1">
      <alignment horizontal="center" vertical="center"/>
    </xf>
    <xf numFmtId="0" fontId="1" fillId="0" borderId="22" xfId="0" applyFont="1" applyBorder="1" applyAlignment="1">
      <alignment horizontal="center" vertical="center"/>
    </xf>
    <xf numFmtId="0" fontId="7" fillId="13" borderId="50" xfId="0" applyFont="1" applyFill="1" applyBorder="1" applyAlignment="1">
      <alignment horizontal="center" vertical="center" wrapText="1"/>
    </xf>
    <xf numFmtId="0" fontId="7" fillId="13" borderId="47" xfId="0" applyFont="1" applyFill="1" applyBorder="1" applyAlignment="1">
      <alignment horizontal="center" vertical="center" wrapText="1"/>
    </xf>
    <xf numFmtId="0" fontId="7" fillId="13" borderId="57" xfId="0" applyFont="1" applyFill="1" applyBorder="1" applyAlignment="1">
      <alignment horizontal="center" vertical="center" wrapText="1"/>
    </xf>
    <xf numFmtId="0" fontId="2" fillId="13" borderId="39" xfId="0" applyFont="1" applyFill="1" applyBorder="1" applyAlignment="1">
      <alignment horizontal="center" vertical="center" wrapText="1"/>
    </xf>
    <xf numFmtId="0" fontId="2" fillId="13" borderId="52" xfId="0" applyFont="1" applyFill="1" applyBorder="1" applyAlignment="1">
      <alignment horizontal="center" vertical="center" wrapText="1"/>
    </xf>
    <xf numFmtId="0" fontId="38" fillId="13" borderId="39" xfId="0" applyFont="1" applyFill="1" applyBorder="1" applyAlignment="1">
      <alignment horizontal="center" vertical="center" wrapText="1"/>
    </xf>
    <xf numFmtId="0" fontId="38" fillId="13" borderId="52" xfId="0" applyFont="1" applyFill="1" applyBorder="1" applyAlignment="1">
      <alignment horizontal="center" vertical="center" wrapText="1"/>
    </xf>
    <xf numFmtId="0" fontId="7" fillId="5" borderId="50" xfId="0" applyFont="1" applyFill="1" applyBorder="1" applyAlignment="1">
      <alignment horizontal="center" vertical="center" wrapText="1"/>
    </xf>
    <xf numFmtId="0" fontId="7" fillId="5" borderId="47" xfId="0" applyFont="1" applyFill="1" applyBorder="1" applyAlignment="1">
      <alignment horizontal="center" vertical="center" wrapText="1"/>
    </xf>
    <xf numFmtId="0" fontId="7" fillId="5" borderId="30" xfId="0" applyFont="1" applyFill="1" applyBorder="1" applyAlignment="1">
      <alignment horizontal="center" vertical="center" wrapText="1"/>
    </xf>
    <xf numFmtId="0" fontId="38" fillId="5" borderId="28" xfId="0" applyFont="1" applyFill="1" applyBorder="1" applyAlignment="1">
      <alignment horizontal="center" vertical="center" wrapText="1"/>
    </xf>
    <xf numFmtId="0" fontId="38" fillId="5" borderId="36" xfId="0" applyFont="1" applyFill="1" applyBorder="1" applyAlignment="1">
      <alignment horizontal="center" vertical="center" wrapText="1"/>
    </xf>
    <xf numFmtId="0" fontId="38" fillId="5" borderId="52" xfId="0" applyFont="1" applyFill="1" applyBorder="1" applyAlignment="1">
      <alignment horizontal="center" vertical="center" wrapText="1"/>
    </xf>
    <xf numFmtId="0" fontId="7" fillId="5" borderId="28" xfId="0" applyFont="1" applyFill="1" applyBorder="1" applyAlignment="1">
      <alignment horizontal="center" vertical="center" wrapText="1"/>
    </xf>
    <xf numFmtId="0" fontId="7" fillId="5" borderId="29" xfId="0" applyFont="1" applyFill="1" applyBorder="1" applyAlignment="1">
      <alignment horizontal="center" vertical="center" wrapText="1"/>
    </xf>
    <xf numFmtId="0" fontId="7" fillId="5" borderId="39" xfId="0" applyFont="1" applyFill="1" applyBorder="1" applyAlignment="1">
      <alignment horizontal="center" vertical="center" wrapText="1"/>
    </xf>
    <xf numFmtId="0" fontId="0" fillId="0" borderId="36" xfId="0" applyBorder="1" applyAlignment="1">
      <alignment horizontal="center" vertical="center" wrapText="1"/>
    </xf>
    <xf numFmtId="0" fontId="0" fillId="0" borderId="52" xfId="0" applyBorder="1" applyAlignment="1">
      <alignment horizontal="center" vertical="center" wrapText="1"/>
    </xf>
    <xf numFmtId="0" fontId="7" fillId="13" borderId="39" xfId="0" applyFont="1" applyFill="1" applyBorder="1" applyAlignment="1">
      <alignment horizontal="left" vertical="center" wrapText="1"/>
    </xf>
    <xf numFmtId="0" fontId="7" fillId="13" borderId="36" xfId="0" applyFont="1" applyFill="1" applyBorder="1" applyAlignment="1">
      <alignment horizontal="left" vertical="center" wrapText="1"/>
    </xf>
    <xf numFmtId="0" fontId="7" fillId="13" borderId="52" xfId="0" applyFont="1" applyFill="1" applyBorder="1" applyAlignment="1">
      <alignment horizontal="left" vertical="center" wrapText="1"/>
    </xf>
    <xf numFmtId="0" fontId="7" fillId="13" borderId="32" xfId="0" applyFont="1" applyFill="1" applyBorder="1" applyAlignment="1">
      <alignment horizontal="left" vertical="center" wrapText="1"/>
    </xf>
    <xf numFmtId="0" fontId="7" fillId="13" borderId="33" xfId="0" applyFont="1" applyFill="1" applyBorder="1" applyAlignment="1">
      <alignment horizontal="left" vertical="center" wrapText="1"/>
    </xf>
    <xf numFmtId="0" fontId="7" fillId="13" borderId="34" xfId="0" applyFont="1" applyFill="1" applyBorder="1" applyAlignment="1">
      <alignment horizontal="left" vertical="center" wrapText="1"/>
    </xf>
    <xf numFmtId="0" fontId="7" fillId="13" borderId="27" xfId="0" applyFont="1" applyFill="1" applyBorder="1" applyAlignment="1">
      <alignment horizontal="center" vertical="center"/>
    </xf>
    <xf numFmtId="0" fontId="7" fillId="13" borderId="30" xfId="0" applyFont="1" applyFill="1" applyBorder="1" applyAlignment="1">
      <alignment horizontal="center" vertical="center"/>
    </xf>
    <xf numFmtId="0" fontId="7" fillId="13" borderId="32" xfId="0" applyFont="1" applyFill="1" applyBorder="1" applyAlignment="1">
      <alignment horizontal="center" vertical="center"/>
    </xf>
    <xf numFmtId="0" fontId="7" fillId="13" borderId="16"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29" xfId="0" applyFont="1" applyFill="1" applyBorder="1" applyAlignment="1">
      <alignment horizontal="center" vertical="center" wrapText="1"/>
    </xf>
    <xf numFmtId="0" fontId="7" fillId="13" borderId="31" xfId="0" applyFont="1" applyFill="1" applyBorder="1" applyAlignment="1">
      <alignment horizontal="center" vertical="center" wrapText="1"/>
    </xf>
    <xf numFmtId="0" fontId="31" fillId="13" borderId="50" xfId="0" applyFont="1" applyFill="1" applyBorder="1" applyAlignment="1">
      <alignment horizontal="center" vertical="center" wrapText="1"/>
    </xf>
    <xf numFmtId="0" fontId="31" fillId="13" borderId="47" xfId="0" applyFont="1" applyFill="1" applyBorder="1" applyAlignment="1">
      <alignment horizontal="center" vertical="center" wrapText="1"/>
    </xf>
    <xf numFmtId="0" fontId="2" fillId="13" borderId="50" xfId="0" applyFont="1" applyFill="1" applyBorder="1" applyAlignment="1">
      <alignment horizontal="center" vertical="center"/>
    </xf>
    <xf numFmtId="0" fontId="2" fillId="13" borderId="47" xfId="0" applyFont="1" applyFill="1" applyBorder="1" applyAlignment="1">
      <alignment horizontal="center" vertical="center"/>
    </xf>
    <xf numFmtId="0" fontId="7" fillId="13" borderId="50" xfId="0" applyFont="1" applyFill="1" applyBorder="1" applyAlignment="1">
      <alignment horizontal="center" wrapText="1"/>
    </xf>
    <xf numFmtId="0" fontId="7" fillId="13" borderId="47" xfId="0" applyFont="1" applyFill="1" applyBorder="1" applyAlignment="1">
      <alignment horizontal="center" wrapText="1"/>
    </xf>
    <xf numFmtId="0" fontId="7" fillId="13" borderId="57" xfId="0" applyFont="1" applyFill="1" applyBorder="1" applyAlignment="1">
      <alignment horizontal="center" wrapText="1"/>
    </xf>
    <xf numFmtId="0" fontId="7" fillId="13" borderId="29" xfId="0" applyFont="1" applyFill="1" applyBorder="1" applyAlignment="1">
      <alignment horizontal="center"/>
    </xf>
    <xf numFmtId="0" fontId="7" fillId="13" borderId="31" xfId="0" applyFont="1" applyFill="1" applyBorder="1" applyAlignment="1">
      <alignment horizontal="center"/>
    </xf>
    <xf numFmtId="0" fontId="7" fillId="13" borderId="34" xfId="0" applyFont="1" applyFill="1" applyBorder="1" applyAlignment="1">
      <alignment horizontal="center"/>
    </xf>
    <xf numFmtId="0" fontId="7" fillId="13" borderId="6" xfId="0" applyFont="1" applyFill="1" applyBorder="1" applyAlignment="1">
      <alignment horizontal="center"/>
    </xf>
    <xf numFmtId="0" fontId="7" fillId="13" borderId="14" xfId="0" applyFont="1" applyFill="1" applyBorder="1" applyAlignment="1">
      <alignment horizontal="center"/>
    </xf>
    <xf numFmtId="0" fontId="7" fillId="13" borderId="15" xfId="0" applyFont="1" applyFill="1" applyBorder="1" applyAlignment="1">
      <alignment horizontal="center"/>
    </xf>
    <xf numFmtId="0" fontId="7" fillId="13" borderId="39" xfId="0" applyFont="1" applyFill="1" applyBorder="1" applyAlignment="1">
      <alignment horizontal="center"/>
    </xf>
    <xf numFmtId="0" fontId="7" fillId="13" borderId="52" xfId="0" applyFont="1" applyFill="1" applyBorder="1" applyAlignment="1">
      <alignment horizontal="center"/>
    </xf>
    <xf numFmtId="0" fontId="1" fillId="0" borderId="0" xfId="0" applyFont="1" applyBorder="1"/>
    <xf numFmtId="0" fontId="7" fillId="13" borderId="39" xfId="0" applyFont="1" applyFill="1" applyBorder="1" applyAlignment="1">
      <alignment horizontal="center" vertical="center"/>
    </xf>
    <xf numFmtId="0" fontId="7" fillId="13" borderId="36" xfId="0" applyFont="1" applyFill="1" applyBorder="1" applyAlignment="1">
      <alignment horizontal="center" vertical="center"/>
    </xf>
    <xf numFmtId="0" fontId="7" fillId="13" borderId="52" xfId="0" applyFont="1" applyFill="1" applyBorder="1" applyAlignment="1">
      <alignment horizontal="center" vertical="center"/>
    </xf>
    <xf numFmtId="0" fontId="7" fillId="13" borderId="33" xfId="0" applyFont="1" applyFill="1" applyBorder="1" applyAlignment="1">
      <alignment horizontal="center" vertical="center" wrapText="1"/>
    </xf>
    <xf numFmtId="0" fontId="7" fillId="13" borderId="82" xfId="0" applyFont="1" applyFill="1" applyBorder="1" applyAlignment="1">
      <alignment horizontal="center" vertical="center" wrapText="1"/>
    </xf>
    <xf numFmtId="0" fontId="7" fillId="13" borderId="81" xfId="0" applyFont="1" applyFill="1" applyBorder="1" applyAlignment="1">
      <alignment horizontal="center" vertical="center" wrapText="1"/>
    </xf>
    <xf numFmtId="0" fontId="1" fillId="0" borderId="11" xfId="0" applyFont="1" applyBorder="1" applyAlignment="1">
      <alignment horizontal="center"/>
    </xf>
    <xf numFmtId="0" fontId="1" fillId="0" borderId="69" xfId="0" applyFont="1" applyBorder="1" applyAlignment="1">
      <alignment horizontal="center"/>
    </xf>
    <xf numFmtId="0" fontId="2" fillId="13" borderId="39" xfId="0" applyFont="1" applyFill="1" applyBorder="1" applyAlignment="1">
      <alignment horizontal="center"/>
    </xf>
    <xf numFmtId="0" fontId="2" fillId="13" borderId="36" xfId="0" applyFont="1" applyFill="1" applyBorder="1" applyAlignment="1">
      <alignment horizontal="center"/>
    </xf>
    <xf numFmtId="0" fontId="54" fillId="0" borderId="36" xfId="0" applyFont="1" applyBorder="1" applyAlignment="1"/>
    <xf numFmtId="0" fontId="54" fillId="0" borderId="52" xfId="0" applyFont="1" applyBorder="1" applyAlignment="1"/>
    <xf numFmtId="0" fontId="0" fillId="0" borderId="36" xfId="0" applyBorder="1" applyAlignment="1"/>
    <xf numFmtId="0" fontId="0" fillId="0" borderId="52" xfId="0" applyBorder="1" applyAlignment="1"/>
    <xf numFmtId="0" fontId="0" fillId="0" borderId="28" xfId="0" applyBorder="1" applyAlignment="1"/>
    <xf numFmtId="0" fontId="0" fillId="0" borderId="29" xfId="0" applyBorder="1" applyAlignment="1"/>
    <xf numFmtId="0" fontId="1" fillId="0" borderId="16" xfId="0" applyFont="1" applyBorder="1" applyAlignment="1"/>
    <xf numFmtId="0" fontId="0" fillId="0" borderId="7" xfId="0" applyBorder="1" applyAlignment="1"/>
    <xf numFmtId="0" fontId="0" fillId="0" borderId="8" xfId="0" applyBorder="1" applyAlignment="1"/>
    <xf numFmtId="0" fontId="1" fillId="0" borderId="9" xfId="0" applyFont="1" applyBorder="1" applyAlignment="1"/>
    <xf numFmtId="0" fontId="0" fillId="0" borderId="1" xfId="0" applyBorder="1" applyAlignment="1"/>
    <xf numFmtId="0" fontId="0" fillId="0" borderId="10" xfId="0" applyBorder="1" applyAlignment="1"/>
    <xf numFmtId="0" fontId="1" fillId="0" borderId="11" xfId="0" applyFont="1" applyBorder="1" applyAlignment="1"/>
    <xf numFmtId="0" fontId="0" fillId="0" borderId="12" xfId="0" applyBorder="1" applyAlignment="1"/>
    <xf numFmtId="0" fontId="0" fillId="0" borderId="13" xfId="0" applyBorder="1" applyAlignment="1"/>
    <xf numFmtId="0" fontId="1" fillId="0" borderId="16" xfId="0" applyFont="1" applyBorder="1" applyAlignment="1">
      <alignment horizontal="center"/>
    </xf>
    <xf numFmtId="0" fontId="1" fillId="0" borderId="58" xfId="0" applyFont="1" applyBorder="1" applyAlignment="1">
      <alignment horizontal="center"/>
    </xf>
    <xf numFmtId="0" fontId="1" fillId="0" borderId="9" xfId="0" applyFont="1" applyBorder="1" applyAlignment="1">
      <alignment horizontal="center"/>
    </xf>
    <xf numFmtId="0" fontId="1" fillId="0" borderId="61" xfId="0" applyFont="1" applyBorder="1" applyAlignment="1">
      <alignment horizontal="center"/>
    </xf>
    <xf numFmtId="0" fontId="1" fillId="0" borderId="0" xfId="0" applyFont="1" applyFill="1" applyBorder="1" applyAlignment="1">
      <alignment horizontal="center"/>
    </xf>
    <xf numFmtId="0" fontId="2" fillId="0" borderId="0" xfId="0" applyFont="1" applyFill="1" applyAlignment="1">
      <alignment horizontal="center"/>
    </xf>
    <xf numFmtId="9" fontId="2" fillId="13" borderId="53" xfId="0" applyNumberFormat="1" applyFont="1" applyFill="1" applyBorder="1" applyAlignment="1">
      <alignment horizontal="center" vertical="center" wrapText="1"/>
    </xf>
    <xf numFmtId="9" fontId="2" fillId="13" borderId="54" xfId="0" applyNumberFormat="1" applyFont="1" applyFill="1" applyBorder="1" applyAlignment="1">
      <alignment horizontal="center" vertical="center" wrapText="1"/>
    </xf>
    <xf numFmtId="0" fontId="7" fillId="13" borderId="53" xfId="0" applyFont="1" applyFill="1" applyBorder="1" applyAlignment="1">
      <alignment horizontal="center" vertical="center" wrapText="1"/>
    </xf>
    <xf numFmtId="0" fontId="7" fillId="13" borderId="43" xfId="0" applyFont="1" applyFill="1" applyBorder="1" applyAlignment="1">
      <alignment horizontal="center" vertical="center" wrapText="1"/>
    </xf>
    <xf numFmtId="0" fontId="7" fillId="13" borderId="54" xfId="0" applyFont="1" applyFill="1" applyBorder="1" applyAlignment="1">
      <alignment horizontal="center" vertical="center" wrapText="1"/>
    </xf>
    <xf numFmtId="0" fontId="7" fillId="13" borderId="36" xfId="0" applyFont="1" applyFill="1" applyBorder="1" applyAlignment="1">
      <alignment horizontal="center" vertical="center" wrapText="1"/>
    </xf>
    <xf numFmtId="0" fontId="7" fillId="0" borderId="0" xfId="0" applyFont="1" applyFill="1" applyBorder="1" applyAlignment="1">
      <alignment horizontal="center"/>
    </xf>
    <xf numFmtId="0" fontId="1" fillId="13" borderId="28" xfId="0" applyFont="1" applyFill="1" applyBorder="1" applyAlignment="1">
      <alignment horizontal="center"/>
    </xf>
    <xf numFmtId="0" fontId="0" fillId="13" borderId="29" xfId="0" applyFill="1" applyBorder="1" applyAlignment="1">
      <alignment horizontal="center"/>
    </xf>
    <xf numFmtId="0" fontId="51" fillId="13" borderId="34" xfId="0" applyFont="1" applyFill="1" applyBorder="1" applyAlignment="1">
      <alignment horizontal="center" vertical="center" wrapText="1"/>
    </xf>
    <xf numFmtId="0" fontId="2" fillId="0" borderId="0" xfId="0" applyFont="1" applyFill="1" applyAlignment="1">
      <alignment horizontal="center" vertical="center" wrapText="1"/>
    </xf>
    <xf numFmtId="0" fontId="38" fillId="13" borderId="50" xfId="0" applyFont="1" applyFill="1" applyBorder="1" applyAlignment="1">
      <alignment horizontal="center" vertical="center"/>
    </xf>
    <xf numFmtId="0" fontId="38" fillId="13" borderId="47" xfId="0" applyFont="1" applyFill="1" applyBorder="1" applyAlignment="1">
      <alignment horizontal="center" vertical="center"/>
    </xf>
    <xf numFmtId="0" fontId="38" fillId="13" borderId="57" xfId="0" applyFont="1" applyFill="1" applyBorder="1" applyAlignment="1">
      <alignment horizontal="center" vertical="center"/>
    </xf>
    <xf numFmtId="0" fontId="38" fillId="13" borderId="50" xfId="0" applyFont="1" applyFill="1" applyBorder="1" applyAlignment="1">
      <alignment horizontal="center" vertical="center" wrapText="1"/>
    </xf>
    <xf numFmtId="0" fontId="38" fillId="13" borderId="57" xfId="0" applyFont="1" applyFill="1" applyBorder="1" applyAlignment="1">
      <alignment horizontal="center" vertical="center" wrapText="1"/>
    </xf>
    <xf numFmtId="0" fontId="38" fillId="13" borderId="75" xfId="0" applyFont="1" applyFill="1" applyBorder="1" applyAlignment="1">
      <alignment horizontal="center" vertical="center" wrapText="1"/>
    </xf>
    <xf numFmtId="0" fontId="38" fillId="13" borderId="59" xfId="0" applyFont="1" applyFill="1" applyBorder="1" applyAlignment="1">
      <alignment horizontal="center" vertical="center" wrapText="1"/>
    </xf>
    <xf numFmtId="0" fontId="38" fillId="13" borderId="60" xfId="0" applyFont="1" applyFill="1" applyBorder="1" applyAlignment="1">
      <alignment horizontal="center" vertical="center" wrapText="1"/>
    </xf>
    <xf numFmtId="0" fontId="4" fillId="0" borderId="0" xfId="0" applyFont="1" applyAlignment="1">
      <alignment horizontal="center"/>
    </xf>
    <xf numFmtId="0" fontId="7" fillId="0" borderId="0" xfId="0" applyFont="1" applyAlignment="1">
      <alignment horizontal="center" wrapText="1"/>
    </xf>
    <xf numFmtId="0" fontId="1" fillId="13" borderId="50" xfId="0" applyFont="1" applyFill="1" applyBorder="1" applyAlignment="1">
      <alignment horizontal="center"/>
    </xf>
    <xf numFmtId="0" fontId="1" fillId="13" borderId="57" xfId="0" applyFont="1" applyFill="1" applyBorder="1" applyAlignment="1">
      <alignment horizontal="center"/>
    </xf>
    <xf numFmtId="0" fontId="7" fillId="13" borderId="59" xfId="0" applyFont="1" applyFill="1" applyBorder="1" applyAlignment="1">
      <alignment horizontal="center" vertical="center" wrapText="1"/>
    </xf>
    <xf numFmtId="0" fontId="7" fillId="13" borderId="70" xfId="0" applyFont="1" applyFill="1" applyBorder="1" applyAlignment="1">
      <alignment horizontal="center" vertical="center" wrapText="1"/>
    </xf>
    <xf numFmtId="0" fontId="7" fillId="13" borderId="4"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39" xfId="0" applyFont="1" applyFill="1" applyBorder="1" applyAlignment="1">
      <alignment horizontal="left" wrapText="1"/>
    </xf>
    <xf numFmtId="0" fontId="7" fillId="13" borderId="36" xfId="0" applyFont="1" applyFill="1" applyBorder="1" applyAlignment="1">
      <alignment horizontal="left" wrapText="1"/>
    </xf>
    <xf numFmtId="0" fontId="7" fillId="13" borderId="52" xfId="0" applyFont="1" applyFill="1" applyBorder="1" applyAlignment="1">
      <alignment horizontal="left" wrapText="1"/>
    </xf>
    <xf numFmtId="0" fontId="1" fillId="0" borderId="0" xfId="0" applyFont="1" applyFill="1" applyBorder="1" applyAlignment="1">
      <alignment horizontal="left" vertical="center"/>
    </xf>
    <xf numFmtId="0" fontId="7" fillId="13" borderId="27" xfId="0" applyFont="1" applyFill="1" applyBorder="1" applyAlignment="1">
      <alignment horizontal="left" vertical="center" wrapText="1"/>
    </xf>
    <xf numFmtId="0" fontId="7" fillId="13" borderId="28" xfId="0" applyFont="1" applyFill="1" applyBorder="1" applyAlignment="1">
      <alignment horizontal="left" vertical="center" wrapText="1"/>
    </xf>
    <xf numFmtId="0" fontId="7" fillId="13" borderId="29" xfId="0" applyFont="1" applyFill="1" applyBorder="1" applyAlignment="1">
      <alignment horizontal="left" vertical="center" wrapText="1"/>
    </xf>
    <xf numFmtId="0" fontId="7" fillId="13" borderId="39" xfId="0" applyFont="1" applyFill="1" applyBorder="1" applyAlignment="1">
      <alignment horizontal="left" vertical="center"/>
    </xf>
    <xf numFmtId="0" fontId="7" fillId="13" borderId="36" xfId="0" applyFont="1" applyFill="1" applyBorder="1" applyAlignment="1">
      <alignment horizontal="left" vertical="center"/>
    </xf>
    <xf numFmtId="0" fontId="31" fillId="0" borderId="0" xfId="9" applyFont="1" applyAlignment="1">
      <alignment horizontal="center" vertical="center"/>
    </xf>
    <xf numFmtId="0" fontId="31" fillId="0" borderId="0" xfId="9" applyFont="1" applyAlignment="1">
      <alignment horizontal="center" wrapText="1"/>
    </xf>
    <xf numFmtId="0" fontId="2" fillId="10" borderId="39" xfId="0" applyFont="1" applyFill="1" applyBorder="1" applyAlignment="1">
      <alignment horizontal="left" vertical="center" wrapText="1"/>
    </xf>
    <xf numFmtId="0" fontId="2" fillId="10" borderId="36" xfId="0" applyFont="1" applyFill="1" applyBorder="1" applyAlignment="1">
      <alignment horizontal="left" vertical="center" wrapText="1"/>
    </xf>
    <xf numFmtId="0" fontId="38" fillId="10" borderId="27" xfId="0" applyFont="1" applyFill="1" applyBorder="1" applyAlignment="1">
      <alignment horizontal="left" vertical="center" wrapText="1"/>
    </xf>
    <xf numFmtId="0" fontId="38" fillId="10" borderId="28" xfId="0" applyFont="1" applyFill="1" applyBorder="1" applyAlignment="1">
      <alignment horizontal="left" vertical="center" wrapText="1"/>
    </xf>
    <xf numFmtId="0" fontId="38" fillId="4" borderId="16" xfId="0" applyFont="1" applyFill="1" applyBorder="1" applyAlignment="1">
      <alignment horizontal="center" vertical="center" wrapText="1"/>
    </xf>
    <xf numFmtId="0" fontId="38" fillId="4" borderId="7"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7" fillId="4" borderId="16" xfId="0" applyFont="1" applyFill="1" applyBorder="1" applyAlignment="1">
      <alignment horizontal="center" wrapText="1"/>
    </xf>
    <xf numFmtId="0" fontId="7" fillId="4" borderId="11" xfId="0" applyFont="1" applyFill="1" applyBorder="1" applyAlignment="1">
      <alignment horizontal="center" wrapText="1"/>
    </xf>
    <xf numFmtId="0" fontId="7" fillId="4" borderId="58" xfId="0" applyFont="1" applyFill="1" applyBorder="1" applyAlignment="1">
      <alignment horizontal="center" vertical="center" wrapText="1"/>
    </xf>
    <xf numFmtId="0" fontId="7" fillId="4" borderId="69" xfId="0" applyFont="1" applyFill="1" applyBorder="1" applyAlignment="1">
      <alignment horizontal="center" vertical="center" wrapText="1"/>
    </xf>
    <xf numFmtId="0" fontId="7" fillId="4" borderId="50" xfId="0" applyFont="1" applyFill="1" applyBorder="1" applyAlignment="1">
      <alignment horizontal="center" wrapText="1"/>
    </xf>
    <xf numFmtId="0" fontId="7" fillId="4" borderId="57" xfId="0" applyFont="1" applyFill="1" applyBorder="1" applyAlignment="1">
      <alignment horizontal="center" wrapText="1"/>
    </xf>
    <xf numFmtId="0" fontId="38" fillId="10" borderId="6" xfId="0" applyFont="1" applyFill="1" applyBorder="1" applyAlignment="1">
      <alignment horizontal="left" vertical="center" wrapText="1"/>
    </xf>
    <xf numFmtId="0" fontId="38" fillId="10" borderId="71" xfId="0" applyFont="1" applyFill="1" applyBorder="1" applyAlignment="1">
      <alignment horizontal="left" vertical="center" wrapText="1"/>
    </xf>
    <xf numFmtId="0" fontId="38" fillId="10" borderId="30" xfId="0" applyFont="1" applyFill="1" applyBorder="1" applyAlignment="1">
      <alignment horizontal="left" vertical="center" wrapText="1"/>
    </xf>
    <xf numFmtId="0" fontId="38" fillId="10" borderId="0" xfId="0" applyFont="1" applyFill="1" applyBorder="1" applyAlignment="1">
      <alignment horizontal="left" vertical="center" wrapText="1"/>
    </xf>
    <xf numFmtId="0" fontId="4" fillId="0" borderId="0" xfId="0" applyFont="1" applyAlignment="1">
      <alignment horizontal="center" vertical="justify"/>
    </xf>
    <xf numFmtId="0" fontId="6" fillId="0" borderId="0" xfId="0" applyFont="1" applyAlignment="1">
      <alignment horizontal="center" vertical="justify"/>
    </xf>
    <xf numFmtId="0" fontId="5" fillId="0" borderId="0" xfId="0" applyFont="1" applyAlignment="1">
      <alignment horizontal="center" vertical="justify"/>
    </xf>
    <xf numFmtId="0" fontId="5" fillId="0" borderId="0" xfId="0" applyFont="1" applyBorder="1" applyAlignment="1">
      <alignment horizontal="right" vertical="top"/>
    </xf>
    <xf numFmtId="10" fontId="3" fillId="0" borderId="55" xfId="0" applyNumberFormat="1" applyFont="1" applyFill="1" applyBorder="1" applyAlignment="1">
      <alignment horizontal="right" vertical="center"/>
    </xf>
    <xf numFmtId="10" fontId="3" fillId="0" borderId="62" xfId="0" applyNumberFormat="1" applyFont="1" applyFill="1" applyBorder="1" applyAlignment="1">
      <alignment horizontal="right" vertical="center"/>
    </xf>
    <xf numFmtId="10" fontId="34" fillId="0" borderId="56" xfId="0" applyNumberFormat="1" applyFont="1" applyFill="1" applyBorder="1" applyAlignment="1">
      <alignment horizontal="right" vertical="center"/>
    </xf>
    <xf numFmtId="10" fontId="3" fillId="0" borderId="52" xfId="0" applyNumberFormat="1" applyFont="1" applyFill="1" applyBorder="1" applyAlignment="1">
      <alignment vertical="center"/>
    </xf>
    <xf numFmtId="0" fontId="34" fillId="0" borderId="55" xfId="0" applyFont="1" applyBorder="1" applyAlignment="1">
      <alignment vertical="center" wrapText="1"/>
    </xf>
  </cellXfs>
  <cellStyles count="16">
    <cellStyle name="Comma" xfId="12" builtinId="3"/>
    <cellStyle name="Comma 2" xfId="8" xr:uid="{00000000-0005-0000-0000-000000000000}"/>
    <cellStyle name="Hyperlink" xfId="14" builtinId="8"/>
    <cellStyle name="Normal" xfId="0" builtinId="0"/>
    <cellStyle name="Normal 10" xfId="15" xr:uid="{84E257E1-FBD6-4DCC-B71D-DE82C0ACF68B}"/>
    <cellStyle name="Normal 2" xfId="1" xr:uid="{00000000-0005-0000-0000-000002000000}"/>
    <cellStyle name="Normal 2 2" xfId="4" xr:uid="{00000000-0005-0000-0000-000003000000}"/>
    <cellStyle name="Normal 2 3" xfId="9" xr:uid="{00000000-0005-0000-0000-000004000000}"/>
    <cellStyle name="Normal 3" xfId="2" xr:uid="{00000000-0005-0000-0000-000005000000}"/>
    <cellStyle name="Normal 3 2" xfId="3" xr:uid="{00000000-0005-0000-0000-000006000000}"/>
    <cellStyle name="Normal 3 3" xfId="6" xr:uid="{00000000-0005-0000-0000-000007000000}"/>
    <cellStyle name="Normal 4" xfId="10" xr:uid="{00000000-0005-0000-0000-000008000000}"/>
    <cellStyle name="Normal 5" xfId="11" xr:uid="{00000000-0005-0000-0000-000009000000}"/>
    <cellStyle name="Normal_Assets Final 2" xfId="5" xr:uid="{00000000-0005-0000-0000-00000A000000}"/>
    <cellStyle name="Percent" xfId="13" builtinId="5"/>
    <cellStyle name="Percent 2" xfId="7" xr:uid="{00000000-0005-0000-0000-00000B000000}"/>
  </cellStyles>
  <dxfs count="12">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1.xml"/><Relationship Id="rId47" Type="http://schemas.openxmlformats.org/officeDocument/2006/relationships/calcChain" Target="calcChain.xml"/><Relationship Id="rId50"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2.xml"/><Relationship Id="rId48"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13</xdr:col>
      <xdr:colOff>247650</xdr:colOff>
      <xdr:row>49</xdr:row>
      <xdr:rowOff>9526</xdr:rowOff>
    </xdr:to>
    <xdr:pic>
      <xdr:nvPicPr>
        <xdr:cNvPr id="2" name="Picture 1">
          <a:extLst>
            <a:ext uri="{FF2B5EF4-FFF2-40B4-BE49-F238E27FC236}">
              <a16:creationId xmlns:a16="http://schemas.microsoft.com/office/drawing/2014/main" id="{E9B1A2F9-0475-4443-BA7C-91D2EDCB48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8610600" cy="11296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571500</xdr:colOff>
      <xdr:row>1</xdr:row>
      <xdr:rowOff>76200</xdr:rowOff>
    </xdr:from>
    <xdr:to>
      <xdr:col>5</xdr:col>
      <xdr:colOff>476250</xdr:colOff>
      <xdr:row>2</xdr:row>
      <xdr:rowOff>57190</xdr:rowOff>
    </xdr:to>
    <xdr:pic>
      <xdr:nvPicPr>
        <xdr:cNvPr id="3" name="Picture 2">
          <a:extLst>
            <a:ext uri="{FF2B5EF4-FFF2-40B4-BE49-F238E27FC236}">
              <a16:creationId xmlns:a16="http://schemas.microsoft.com/office/drawing/2014/main" id="{31A2CCC0-05E4-484C-BF2D-A7540A24B227}"/>
            </a:ext>
          </a:extLst>
        </xdr:cNvPr>
        <xdr:cNvPicPr>
          <a:picLocks noChangeAspect="1"/>
        </xdr:cNvPicPr>
      </xdr:nvPicPr>
      <xdr:blipFill>
        <a:blip xmlns:r="http://schemas.openxmlformats.org/officeDocument/2006/relationships" r:embed="rId2"/>
        <a:stretch>
          <a:fillRect/>
        </a:stretch>
      </xdr:blipFill>
      <xdr:spPr>
        <a:xfrm>
          <a:off x="1704975" y="285750"/>
          <a:ext cx="1876425" cy="1905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PROJECTS-THEMES\IRR\MER\References%20materials\PS%20data%20items%20v3%20200609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uments%20and%20Settings\nlock\Local%20Settings\Temporary%20Internet%20Files\OLKB\MLAR%20Return%20with%20Validation%20ru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SA001"/>
      <sheetName val="FSA002"/>
      <sheetName val="FSA003"/>
      <sheetName val="FSA004"/>
      <sheetName val="FSA005"/>
      <sheetName val="FSA006"/>
      <sheetName val="FSA007"/>
      <sheetName val="FSA008"/>
      <sheetName val="FSA009"/>
      <sheetName val="FSA010"/>
      <sheetName val="FSA011"/>
      <sheetName val="FSA012"/>
      <sheetName val="FSA013"/>
      <sheetName val="FSA014"/>
      <sheetName val="FSA015"/>
      <sheetName val="FSA016"/>
      <sheetName val="FSA017"/>
      <sheetName val="FSA018"/>
      <sheetName val="FSA019"/>
      <sheetName val="FSA020"/>
      <sheetName val="FSA021"/>
      <sheetName val="FSA022"/>
      <sheetName val="FSA023"/>
      <sheetName val="FSA024"/>
      <sheetName val="FSA025"/>
      <sheetName val="FSA026"/>
      <sheetName val="FSA028"/>
      <sheetName val="FSA029"/>
      <sheetName val="FSA030"/>
      <sheetName val="FSA033"/>
      <sheetName val="FSA034"/>
      <sheetName val="FSA035"/>
      <sheetName val="FSA036"/>
      <sheetName val="FSA037"/>
      <sheetName val="FSA038"/>
      <sheetName val="FSA039"/>
      <sheetName val="FSA040"/>
      <sheetName val="FSA041"/>
      <sheetName val="FSA042"/>
      <sheetName val="FSA043"/>
      <sheetName val="FSA044"/>
    </sheetNames>
    <sheetDataSet>
      <sheetData sheetId="0" refreshError="1"/>
      <sheetData sheetId="1">
        <row r="1">
          <cell r="A1" t="str">
            <v>FSA002</v>
          </cell>
        </row>
      </sheetData>
      <sheetData sheetId="2" refreshError="1"/>
      <sheetData sheetId="3">
        <row r="1">
          <cell r="A1" t="str">
            <v>FSA004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idation"/>
      <sheetName val="HEADER"/>
      <sheetName val="Section A"/>
      <sheetName val="Section B"/>
      <sheetName val="Section C"/>
      <sheetName val="Section D1"/>
      <sheetName val="Section D2"/>
      <sheetName val="Section E1"/>
      <sheetName val="Section E2"/>
      <sheetName val="Section F1"/>
      <sheetName val="Section F2"/>
      <sheetName val="Section G1"/>
      <sheetName val="Section G2"/>
      <sheetName val="Section H1"/>
      <sheetName val="Section H2"/>
      <sheetName val="Section J"/>
      <sheetName val="Drop Down L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
          <cell r="H1" t="str">
            <v>Thornton Securities</v>
          </cell>
        </row>
        <row r="2">
          <cell r="H2" t="str">
            <v>July</v>
          </cell>
        </row>
        <row r="3">
          <cell r="H3">
            <v>2005</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halkbank.mk/upraven-odbor.nspx" TargetMode="External"/><Relationship Id="rId1" Type="http://schemas.openxmlformats.org/officeDocument/2006/relationships/hyperlink" Target="https://www.halkbank.mk/content/pdf/Tarifa/Halk_Generalna_Tarifa_MK.pdf"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halkbank.com.tr/en/about-halkbank/who-we-are/subsidiarie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halkbank.mk/content/pdf/2025/HB_Kodeks_MK.pdf"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24"/>
  <sheetViews>
    <sheetView showGridLines="0" workbookViewId="0">
      <selection activeCell="O10" sqref="O10"/>
    </sheetView>
  </sheetViews>
  <sheetFormatPr defaultColWidth="9.85546875" defaultRowHeight="15" x14ac:dyDescent="0.25"/>
  <cols>
    <col min="1" max="1" width="4" style="203" customWidth="1"/>
    <col min="2" max="2" width="13" style="203" bestFit="1" customWidth="1"/>
    <col min="3" max="7" width="9.85546875" style="203"/>
    <col min="8" max="8" width="9.85546875" style="203" customWidth="1"/>
    <col min="9" max="11" width="9.85546875" style="203"/>
    <col min="12" max="14" width="9.85546875" style="203" customWidth="1"/>
    <col min="15" max="15" width="24.85546875" customWidth="1"/>
    <col min="16" max="16" width="41.7109375" customWidth="1"/>
    <col min="17" max="17" width="21" customWidth="1"/>
    <col min="18" max="16384" width="9.85546875" style="203"/>
  </cols>
  <sheetData>
    <row r="1" spans="1:14" ht="16.5" x14ac:dyDescent="0.25">
      <c r="A1" s="1295"/>
      <c r="B1" s="1300" t="s">
        <v>655</v>
      </c>
      <c r="C1" s="1300"/>
      <c r="D1" s="1300"/>
      <c r="E1" s="1300"/>
      <c r="F1" s="1300"/>
      <c r="G1" s="1300"/>
      <c r="H1" s="1300"/>
      <c r="I1" s="1300"/>
      <c r="J1" s="1300"/>
      <c r="K1" s="1300"/>
      <c r="L1" s="1300"/>
      <c r="M1" s="1300"/>
    </row>
    <row r="2" spans="1:14" ht="16.5" x14ac:dyDescent="0.25">
      <c r="A2" s="1295"/>
      <c r="B2" s="1301" t="s">
        <v>654</v>
      </c>
      <c r="C2" s="1301"/>
      <c r="D2" s="1301"/>
      <c r="E2" s="1301"/>
      <c r="F2" s="1301"/>
      <c r="G2" s="1301"/>
      <c r="H2" s="1301"/>
      <c r="I2" s="1301"/>
      <c r="J2" s="1301"/>
      <c r="K2" s="1301"/>
      <c r="L2" s="1301"/>
      <c r="M2" s="1301"/>
    </row>
    <row r="3" spans="1:14" ht="16.5" x14ac:dyDescent="0.25">
      <c r="A3" s="1295"/>
      <c r="B3" s="1296"/>
      <c r="C3" s="1296"/>
      <c r="D3" s="1296"/>
      <c r="E3" s="1296"/>
      <c r="F3" s="1296"/>
      <c r="G3" s="1296"/>
      <c r="H3" s="1296"/>
      <c r="I3" s="1296"/>
      <c r="J3" s="1296"/>
      <c r="K3" s="1296"/>
      <c r="L3" s="1296"/>
      <c r="M3" s="1296"/>
    </row>
    <row r="4" spans="1:14" ht="16.5" x14ac:dyDescent="0.25">
      <c r="A4" s="1295"/>
      <c r="B4" s="1296"/>
      <c r="C4" s="1296"/>
      <c r="D4" s="1296"/>
      <c r="E4" s="1296"/>
      <c r="F4" s="1296"/>
      <c r="G4" s="1296"/>
      <c r="H4" s="1296"/>
      <c r="I4" s="1296"/>
      <c r="J4" s="1296"/>
      <c r="K4" s="1296"/>
      <c r="L4" s="1296"/>
      <c r="M4" s="1296"/>
    </row>
    <row r="5" spans="1:14" ht="16.5" x14ac:dyDescent="0.25">
      <c r="A5" s="1295"/>
      <c r="B5" s="1305" t="s">
        <v>1066</v>
      </c>
      <c r="C5" s="1305"/>
      <c r="D5" s="1305"/>
      <c r="E5" s="1305"/>
      <c r="F5" s="1305"/>
      <c r="G5" s="1305"/>
      <c r="H5" s="1305"/>
      <c r="I5" s="1305"/>
      <c r="J5" s="1305"/>
      <c r="K5" s="1305"/>
      <c r="L5" s="1305"/>
      <c r="M5" s="1305"/>
      <c r="N5" s="376"/>
    </row>
    <row r="6" spans="1:14" ht="29.25" customHeight="1" x14ac:dyDescent="0.25">
      <c r="A6" s="1295"/>
      <c r="B6" s="1302" t="s">
        <v>310</v>
      </c>
      <c r="C6" s="1302"/>
      <c r="D6" s="1302"/>
      <c r="E6" s="1303" t="s">
        <v>311</v>
      </c>
      <c r="F6" s="1303"/>
      <c r="G6" s="1303"/>
      <c r="H6" s="1296"/>
      <c r="I6" s="1304" t="s">
        <v>396</v>
      </c>
      <c r="J6" s="1304"/>
      <c r="K6" s="1304"/>
      <c r="L6" s="1304"/>
      <c r="M6" s="1304"/>
      <c r="N6" s="377"/>
    </row>
    <row r="7" spans="1:14" ht="29.25" customHeight="1" x14ac:dyDescent="0.25">
      <c r="A7" s="1295"/>
      <c r="B7" s="1305" t="s">
        <v>1067</v>
      </c>
      <c r="C7" s="1305"/>
      <c r="D7" s="1305"/>
      <c r="E7" s="1305"/>
      <c r="F7" s="1305"/>
      <c r="G7" s="1305"/>
      <c r="H7" s="1305"/>
      <c r="I7" s="1305"/>
      <c r="J7" s="1305"/>
      <c r="K7" s="1305"/>
      <c r="L7" s="1305"/>
      <c r="M7" s="1305"/>
      <c r="N7" s="377"/>
    </row>
    <row r="8" spans="1:14" ht="29.25" customHeight="1" x14ac:dyDescent="0.25">
      <c r="A8" s="1295"/>
      <c r="B8" s="1302" t="s">
        <v>310</v>
      </c>
      <c r="C8" s="1302"/>
      <c r="D8" s="1302"/>
      <c r="E8" s="1303" t="s">
        <v>311</v>
      </c>
      <c r="F8" s="1303"/>
      <c r="G8" s="1303"/>
      <c r="H8" s="1296"/>
      <c r="I8" s="1304" t="s">
        <v>396</v>
      </c>
      <c r="J8" s="1304"/>
      <c r="K8" s="1304"/>
      <c r="L8" s="1304"/>
      <c r="M8" s="1304"/>
      <c r="N8" s="377"/>
    </row>
    <row r="9" spans="1:14" ht="29.25" customHeight="1" x14ac:dyDescent="0.25">
      <c r="A9" s="1295"/>
      <c r="B9" s="1305" t="s">
        <v>1068</v>
      </c>
      <c r="C9" s="1305"/>
      <c r="D9" s="1305"/>
      <c r="E9" s="1305"/>
      <c r="F9" s="1305"/>
      <c r="G9" s="1305"/>
      <c r="H9" s="1305"/>
      <c r="I9" s="1305"/>
      <c r="J9" s="1305"/>
      <c r="K9" s="1305"/>
      <c r="L9" s="1305"/>
      <c r="M9" s="1305"/>
      <c r="N9" s="377"/>
    </row>
    <row r="10" spans="1:14" ht="29.25" customHeight="1" x14ac:dyDescent="0.25">
      <c r="A10" s="1295"/>
      <c r="B10" s="1302" t="s">
        <v>310</v>
      </c>
      <c r="C10" s="1302"/>
      <c r="D10" s="1302"/>
      <c r="E10" s="1303" t="s">
        <v>311</v>
      </c>
      <c r="F10" s="1303"/>
      <c r="G10" s="1303"/>
      <c r="H10" s="1296"/>
      <c r="I10" s="1304" t="s">
        <v>396</v>
      </c>
      <c r="J10" s="1304"/>
      <c r="K10" s="1304"/>
      <c r="L10" s="1304"/>
      <c r="M10" s="1304"/>
      <c r="N10" s="377"/>
    </row>
    <row r="11" spans="1:14" ht="16.5" x14ac:dyDescent="0.25">
      <c r="A11" s="1295"/>
      <c r="B11" s="1296"/>
      <c r="C11" s="1296"/>
      <c r="D11" s="1296"/>
      <c r="E11" s="1296"/>
      <c r="F11" s="1296"/>
      <c r="G11" s="1296"/>
      <c r="H11" s="1297"/>
      <c r="I11" s="1297"/>
      <c r="J11" s="1297"/>
      <c r="K11" s="1297"/>
      <c r="L11" s="1297"/>
      <c r="M11" s="1297"/>
      <c r="N11" s="376"/>
    </row>
    <row r="12" spans="1:14" ht="68.25" customHeight="1" x14ac:dyDescent="0.25">
      <c r="A12" s="1295"/>
      <c r="B12" s="1306" t="s">
        <v>1065</v>
      </c>
      <c r="C12" s="1306"/>
      <c r="D12" s="1306"/>
      <c r="E12" s="1306"/>
      <c r="F12" s="1306"/>
      <c r="G12" s="1306"/>
      <c r="H12" s="1306"/>
      <c r="I12" s="1306"/>
      <c r="J12" s="1306"/>
      <c r="K12" s="1306"/>
      <c r="L12" s="1306"/>
      <c r="M12" s="1306"/>
    </row>
    <row r="13" spans="1:14" ht="15" customHeight="1" x14ac:dyDescent="0.25">
      <c r="A13" s="1295"/>
      <c r="B13" s="1299" t="s">
        <v>1069</v>
      </c>
      <c r="C13" s="1299"/>
      <c r="D13" s="1299"/>
      <c r="E13" s="1299"/>
      <c r="F13" s="1299"/>
      <c r="G13" s="1299"/>
      <c r="H13" s="1299"/>
      <c r="I13" s="1296"/>
      <c r="J13" s="1296"/>
      <c r="K13" s="1296"/>
      <c r="L13" s="1296"/>
      <c r="M13" s="1296"/>
    </row>
    <row r="14" spans="1:14" ht="16.5" x14ac:dyDescent="0.25">
      <c r="A14" s="1295"/>
      <c r="B14" s="1296"/>
      <c r="C14" s="1296"/>
      <c r="D14" s="1296"/>
      <c r="E14" s="1296"/>
      <c r="F14" s="1296"/>
      <c r="G14" s="1296"/>
      <c r="H14" s="1296"/>
      <c r="I14" s="1296"/>
      <c r="J14" s="1296"/>
      <c r="K14" s="1296"/>
      <c r="L14" s="1296"/>
      <c r="M14" s="1296"/>
    </row>
    <row r="15" spans="1:14" ht="16.5" x14ac:dyDescent="0.25">
      <c r="A15" s="1295"/>
      <c r="B15" s="1296"/>
      <c r="C15" s="1296"/>
      <c r="D15" s="1296"/>
      <c r="E15" s="1296"/>
      <c r="F15" s="1296"/>
      <c r="G15" s="1296"/>
      <c r="H15" s="1296"/>
      <c r="I15" s="1296"/>
      <c r="J15" s="1296"/>
      <c r="K15" s="1296"/>
      <c r="L15" s="1296"/>
      <c r="M15" s="1296"/>
    </row>
    <row r="16" spans="1:14" ht="16.5" x14ac:dyDescent="0.25">
      <c r="A16" s="1295"/>
      <c r="B16" s="1296"/>
      <c r="C16" s="1296"/>
      <c r="D16" s="1296"/>
      <c r="E16" s="1296"/>
      <c r="F16" s="1296"/>
      <c r="G16" s="1296"/>
      <c r="H16" s="1296"/>
      <c r="I16" s="1296"/>
      <c r="J16" s="1296"/>
      <c r="K16" s="1296"/>
      <c r="L16" s="1296"/>
      <c r="M16" s="1296"/>
    </row>
    <row r="17" spans="1:13" ht="16.5" x14ac:dyDescent="0.25">
      <c r="A17" s="1295"/>
      <c r="B17" s="1296" t="s">
        <v>313</v>
      </c>
      <c r="C17" s="1296"/>
      <c r="D17" s="1296"/>
      <c r="E17" s="1296"/>
      <c r="F17" s="1296" t="s">
        <v>314</v>
      </c>
      <c r="G17" s="1296"/>
      <c r="H17" s="1296"/>
      <c r="I17" s="1296"/>
      <c r="J17" s="1296"/>
      <c r="K17" s="1296"/>
      <c r="L17" s="1296"/>
      <c r="M17" s="1296"/>
    </row>
    <row r="18" spans="1:13" ht="16.5" x14ac:dyDescent="0.25">
      <c r="A18" s="1295"/>
      <c r="B18" s="1298">
        <v>46170</v>
      </c>
      <c r="C18" s="1296"/>
      <c r="D18" s="1296"/>
      <c r="E18" s="1296"/>
      <c r="F18" s="1296" t="s">
        <v>312</v>
      </c>
      <c r="G18" s="1296"/>
      <c r="H18" s="1296"/>
      <c r="I18" s="1296"/>
      <c r="J18" s="1296"/>
      <c r="K18" s="1296"/>
      <c r="L18" s="1296"/>
      <c r="M18" s="1296"/>
    </row>
    <row r="19" spans="1:13" ht="18" customHeight="1" x14ac:dyDescent="0.25">
      <c r="A19" s="1295"/>
      <c r="B19" s="1296"/>
      <c r="C19" s="1296"/>
      <c r="D19" s="1296"/>
      <c r="E19" s="1296"/>
      <c r="F19" s="1296" t="s">
        <v>314</v>
      </c>
      <c r="G19" s="1296"/>
      <c r="H19" s="1296"/>
      <c r="I19" s="1296"/>
      <c r="J19" s="1296"/>
      <c r="K19" s="1296"/>
      <c r="L19" s="1296"/>
      <c r="M19" s="1296"/>
    </row>
    <row r="20" spans="1:13" ht="16.5" x14ac:dyDescent="0.25">
      <c r="A20" s="1295"/>
      <c r="B20" s="1296"/>
      <c r="C20" s="1296"/>
      <c r="D20" s="1296"/>
      <c r="E20" s="1296"/>
      <c r="F20" s="1296" t="s">
        <v>312</v>
      </c>
      <c r="G20" s="1296"/>
      <c r="H20" s="1296"/>
      <c r="I20" s="1296"/>
      <c r="J20" s="1296"/>
      <c r="K20" s="1296"/>
      <c r="L20" s="1296"/>
      <c r="M20" s="1296"/>
    </row>
    <row r="21" spans="1:13" ht="20.25" customHeight="1" x14ac:dyDescent="0.25">
      <c r="A21" s="1295"/>
      <c r="B21" s="1296"/>
      <c r="C21" s="1296"/>
      <c r="D21" s="1296"/>
      <c r="E21" s="1296"/>
      <c r="F21" s="1296" t="s">
        <v>314</v>
      </c>
      <c r="G21" s="1296"/>
      <c r="H21" s="1296"/>
      <c r="I21" s="1296"/>
      <c r="J21" s="1296"/>
      <c r="K21" s="1296"/>
      <c r="L21" s="1296"/>
      <c r="M21" s="1296"/>
    </row>
    <row r="22" spans="1:13" ht="16.5" x14ac:dyDescent="0.25">
      <c r="A22" s="1295"/>
      <c r="B22" s="1296"/>
      <c r="C22" s="1296"/>
      <c r="D22" s="1296"/>
      <c r="E22" s="1296"/>
      <c r="F22" s="1296" t="s">
        <v>312</v>
      </c>
      <c r="G22" s="1296"/>
      <c r="H22" s="1296"/>
      <c r="I22" s="1296"/>
      <c r="J22" s="1296"/>
      <c r="K22" s="1296"/>
      <c r="L22" s="1296"/>
      <c r="M22" s="1296"/>
    </row>
    <row r="23" spans="1:13" ht="15.75" x14ac:dyDescent="0.25">
      <c r="A23" s="1295"/>
      <c r="B23" s="1295"/>
      <c r="C23" s="1295"/>
      <c r="D23" s="1295"/>
      <c r="E23" s="1295"/>
      <c r="F23" s="1295"/>
      <c r="G23" s="1295"/>
      <c r="H23" s="1295"/>
      <c r="I23" s="1295"/>
      <c r="J23" s="1295"/>
      <c r="K23" s="1295"/>
      <c r="L23" s="1295"/>
      <c r="M23" s="1295"/>
    </row>
    <row r="24" spans="1:13" ht="15.75" x14ac:dyDescent="0.25">
      <c r="A24"/>
      <c r="B24" s="1295"/>
      <c r="C24" s="1295"/>
      <c r="D24" s="1295"/>
      <c r="E24" s="1295"/>
      <c r="F24" s="1295"/>
      <c r="G24" s="1295"/>
      <c r="H24" s="1295"/>
      <c r="I24" s="1295"/>
      <c r="J24" s="1295"/>
      <c r="K24" s="1295"/>
      <c r="L24" s="1295"/>
      <c r="M24" s="1295"/>
    </row>
  </sheetData>
  <sheetProtection algorithmName="SHA-512" hashValue="rSTgPmBOtro69qSuADDZNg2IhAfAPalKGnp99/KdIu7R+5PwLMT21otBsilGGIWYZ7Mp9yon+CKBtNnSWwYGag==" saltValue="szYEyo1mrxILtqEQNw0RUg==" spinCount="100000" sheet="1" objects="1" scenarios="1"/>
  <mergeCells count="16">
    <mergeCell ref="B13:H13"/>
    <mergeCell ref="B1:M1"/>
    <mergeCell ref="B2:M2"/>
    <mergeCell ref="B10:D10"/>
    <mergeCell ref="E10:G10"/>
    <mergeCell ref="I10:M10"/>
    <mergeCell ref="B6:D6"/>
    <mergeCell ref="E6:G6"/>
    <mergeCell ref="I6:M6"/>
    <mergeCell ref="B5:M5"/>
    <mergeCell ref="B12:M12"/>
    <mergeCell ref="B7:M7"/>
    <mergeCell ref="B8:D8"/>
    <mergeCell ref="E8:G8"/>
    <mergeCell ref="I8:M8"/>
    <mergeCell ref="B9:M9"/>
  </mergeCells>
  <printOptions horizontalCentered="1"/>
  <pageMargins left="0.36" right="0.33" top="0.75" bottom="0.75" header="0.3" footer="0.3"/>
  <pageSetup scale="79" orientation="portrait" r:id="rId1"/>
  <headerFooter>
    <oddHeader>&amp;L&amp;"Tahoma,Bold"Банка/Штедилница______________________&amp;R&amp;"Tahoma,Bold"Образец И</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G57"/>
  <sheetViews>
    <sheetView showGridLines="0" zoomScale="98" zoomScaleNormal="98" workbookViewId="0">
      <selection activeCell="C10" sqref="C10"/>
    </sheetView>
  </sheetViews>
  <sheetFormatPr defaultColWidth="9.140625" defaultRowHeight="15" x14ac:dyDescent="0.25"/>
  <cols>
    <col min="1" max="1" width="3.140625" style="1" customWidth="1"/>
    <col min="2" max="2" width="9.85546875" style="1" customWidth="1"/>
    <col min="3" max="3" width="53.85546875" style="1" customWidth="1"/>
    <col min="4" max="4" width="135.85546875" style="1" customWidth="1"/>
    <col min="5" max="5" width="27.85546875" customWidth="1"/>
    <col min="6" max="6" width="21.28515625" customWidth="1"/>
    <col min="7" max="7" width="12.7109375" customWidth="1"/>
    <col min="8" max="16384" width="9.140625" style="1"/>
  </cols>
  <sheetData>
    <row r="1" spans="2:4" x14ac:dyDescent="0.25">
      <c r="B1" s="1307" t="s">
        <v>656</v>
      </c>
      <c r="C1" s="1307"/>
      <c r="D1" s="1307"/>
    </row>
    <row r="2" spans="2:4" x14ac:dyDescent="0.25">
      <c r="B2" s="378"/>
      <c r="C2" s="378"/>
      <c r="D2" s="378"/>
    </row>
    <row r="3" spans="2:4" ht="15.75" thickBot="1" x14ac:dyDescent="0.3"/>
    <row r="4" spans="2:4" ht="30.6" customHeight="1" thickBot="1" x14ac:dyDescent="0.3">
      <c r="B4" s="391" t="s">
        <v>303</v>
      </c>
      <c r="C4" s="369" t="s">
        <v>302</v>
      </c>
      <c r="D4" s="370" t="s">
        <v>29</v>
      </c>
    </row>
    <row r="5" spans="2:4" ht="27.75" customHeight="1" thickBot="1" x14ac:dyDescent="0.3">
      <c r="B5" s="392">
        <v>1</v>
      </c>
      <c r="C5" s="393">
        <v>2</v>
      </c>
      <c r="D5" s="394">
        <v>3</v>
      </c>
    </row>
    <row r="6" spans="2:4" ht="15.6" customHeight="1" thickBot="1" x14ac:dyDescent="0.3">
      <c r="B6" s="508">
        <v>1</v>
      </c>
      <c r="C6" s="509" t="s">
        <v>399</v>
      </c>
      <c r="D6" s="244" t="s">
        <v>313</v>
      </c>
    </row>
    <row r="7" spans="2:4" ht="14.25" customHeight="1" x14ac:dyDescent="0.25">
      <c r="B7" s="402">
        <v>1.1000000000000001</v>
      </c>
      <c r="C7" s="507" t="s">
        <v>315</v>
      </c>
      <c r="D7" s="1225">
        <v>45807</v>
      </c>
    </row>
    <row r="8" spans="2:4" ht="15" customHeight="1" thickBot="1" x14ac:dyDescent="0.3">
      <c r="B8" s="387">
        <v>1.2</v>
      </c>
      <c r="C8" s="395" t="s">
        <v>316</v>
      </c>
      <c r="D8" s="362" t="s">
        <v>989</v>
      </c>
    </row>
    <row r="9" spans="2:4" ht="15" customHeight="1" thickBot="1" x14ac:dyDescent="0.3">
      <c r="B9" s="508">
        <v>2</v>
      </c>
      <c r="C9" s="509" t="s">
        <v>317</v>
      </c>
      <c r="D9" s="244" t="s">
        <v>29</v>
      </c>
    </row>
    <row r="10" spans="2:4" ht="222.75" customHeight="1" x14ac:dyDescent="0.25">
      <c r="B10" s="402">
        <v>2.1</v>
      </c>
      <c r="C10" s="507" t="s">
        <v>359</v>
      </c>
      <c r="D10" s="366" t="s">
        <v>1021</v>
      </c>
    </row>
    <row r="11" spans="2:4" ht="242.25" x14ac:dyDescent="0.25">
      <c r="B11" s="386">
        <v>2.2000000000000002</v>
      </c>
      <c r="C11" s="187" t="s">
        <v>706</v>
      </c>
      <c r="D11" s="360" t="s">
        <v>1022</v>
      </c>
    </row>
    <row r="12" spans="2:4" ht="256.5" x14ac:dyDescent="0.25">
      <c r="B12" s="386">
        <v>2.2999999999999998</v>
      </c>
      <c r="C12" s="187" t="s">
        <v>707</v>
      </c>
      <c r="D12" s="360" t="s">
        <v>1023</v>
      </c>
    </row>
    <row r="13" spans="2:4" ht="214.5" thickBot="1" x14ac:dyDescent="0.3">
      <c r="B13" s="387">
        <v>2.4</v>
      </c>
      <c r="C13" s="814" t="s">
        <v>708</v>
      </c>
      <c r="D13" s="362" t="s">
        <v>1024</v>
      </c>
    </row>
    <row r="14" spans="2:4" ht="15.75" thickBot="1" x14ac:dyDescent="0.3">
      <c r="B14" s="508">
        <v>3</v>
      </c>
      <c r="C14" s="509" t="s">
        <v>319</v>
      </c>
      <c r="D14" s="244" t="s">
        <v>398</v>
      </c>
    </row>
    <row r="15" spans="2:4" ht="14.25" customHeight="1" x14ac:dyDescent="0.25">
      <c r="B15" s="402"/>
      <c r="C15" s="1227" t="s">
        <v>397</v>
      </c>
      <c r="D15" s="366"/>
    </row>
    <row r="16" spans="2:4" ht="28.5" x14ac:dyDescent="0.25">
      <c r="B16" s="960">
        <v>1</v>
      </c>
      <c r="C16" s="507" t="s">
        <v>668</v>
      </c>
      <c r="D16" s="366" t="s">
        <v>771</v>
      </c>
    </row>
    <row r="17" spans="2:4" ht="28.5" x14ac:dyDescent="0.25">
      <c r="B17" s="960">
        <v>2</v>
      </c>
      <c r="C17" s="507" t="s">
        <v>675</v>
      </c>
      <c r="D17" s="366" t="s">
        <v>771</v>
      </c>
    </row>
    <row r="18" spans="2:4" x14ac:dyDescent="0.25">
      <c r="B18" s="960">
        <v>3</v>
      </c>
      <c r="C18" s="507" t="s">
        <v>773</v>
      </c>
      <c r="D18" s="366" t="s">
        <v>771</v>
      </c>
    </row>
    <row r="19" spans="2:4" x14ac:dyDescent="0.25">
      <c r="B19" s="960">
        <v>4</v>
      </c>
      <c r="C19" s="507" t="s">
        <v>662</v>
      </c>
      <c r="D19" s="366" t="s">
        <v>771</v>
      </c>
    </row>
    <row r="20" spans="2:4" ht="28.5" x14ac:dyDescent="0.25">
      <c r="B20" s="960">
        <v>5</v>
      </c>
      <c r="C20" s="507" t="s">
        <v>772</v>
      </c>
      <c r="D20" s="366" t="s">
        <v>771</v>
      </c>
    </row>
    <row r="21" spans="2:4" x14ac:dyDescent="0.25">
      <c r="B21" s="960">
        <v>6</v>
      </c>
      <c r="C21" s="507" t="s">
        <v>660</v>
      </c>
      <c r="D21" s="366" t="s">
        <v>775</v>
      </c>
    </row>
    <row r="22" spans="2:4" ht="28.5" x14ac:dyDescent="0.25">
      <c r="B22" s="960">
        <v>7</v>
      </c>
      <c r="C22" s="507" t="s">
        <v>661</v>
      </c>
      <c r="D22" s="366" t="s">
        <v>771</v>
      </c>
    </row>
    <row r="23" spans="2:4" ht="28.5" x14ac:dyDescent="0.25">
      <c r="B23" s="960">
        <v>8</v>
      </c>
      <c r="C23" s="507" t="s">
        <v>730</v>
      </c>
      <c r="D23" s="366" t="s">
        <v>771</v>
      </c>
    </row>
    <row r="24" spans="2:4" x14ac:dyDescent="0.25">
      <c r="B24" s="960">
        <v>9</v>
      </c>
      <c r="C24" s="507" t="s">
        <v>663</v>
      </c>
      <c r="D24" s="366" t="s">
        <v>776</v>
      </c>
    </row>
    <row r="25" spans="2:4" ht="28.5" x14ac:dyDescent="0.25">
      <c r="B25" s="960">
        <v>10</v>
      </c>
      <c r="C25" s="507" t="s">
        <v>664</v>
      </c>
      <c r="D25" s="366" t="s">
        <v>775</v>
      </c>
    </row>
    <row r="26" spans="2:4" ht="28.5" x14ac:dyDescent="0.25">
      <c r="B26" s="960">
        <v>11</v>
      </c>
      <c r="C26" s="507" t="s">
        <v>665</v>
      </c>
      <c r="D26" s="366" t="s">
        <v>771</v>
      </c>
    </row>
    <row r="27" spans="2:4" ht="28.5" x14ac:dyDescent="0.25">
      <c r="B27" s="960">
        <v>12</v>
      </c>
      <c r="C27" s="507" t="s">
        <v>666</v>
      </c>
      <c r="D27" s="366" t="s">
        <v>771</v>
      </c>
    </row>
    <row r="28" spans="2:4" ht="28.5" x14ac:dyDescent="0.25">
      <c r="B28" s="960">
        <v>13</v>
      </c>
      <c r="C28" s="507" t="s">
        <v>667</v>
      </c>
      <c r="D28" s="366" t="s">
        <v>771</v>
      </c>
    </row>
    <row r="29" spans="2:4" ht="28.5" x14ac:dyDescent="0.25">
      <c r="B29" s="960">
        <v>14</v>
      </c>
      <c r="C29" s="507" t="s">
        <v>777</v>
      </c>
      <c r="D29" s="366" t="s">
        <v>776</v>
      </c>
    </row>
    <row r="30" spans="2:4" ht="42.75" x14ac:dyDescent="0.25">
      <c r="B30" s="960">
        <v>15</v>
      </c>
      <c r="C30" s="507" t="s">
        <v>671</v>
      </c>
      <c r="D30" s="366" t="s">
        <v>776</v>
      </c>
    </row>
    <row r="31" spans="2:4" ht="28.5" x14ac:dyDescent="0.25">
      <c r="B31" s="960">
        <v>16</v>
      </c>
      <c r="C31" s="507" t="s">
        <v>673</v>
      </c>
      <c r="D31" s="366" t="s">
        <v>771</v>
      </c>
    </row>
    <row r="32" spans="2:4" ht="28.5" x14ac:dyDescent="0.25">
      <c r="B32" s="960">
        <v>17</v>
      </c>
      <c r="C32" s="507" t="s">
        <v>741</v>
      </c>
      <c r="D32" s="366" t="s">
        <v>776</v>
      </c>
    </row>
    <row r="33" spans="2:4" ht="57" x14ac:dyDescent="0.25">
      <c r="B33" s="960">
        <v>18</v>
      </c>
      <c r="C33" s="507" t="s">
        <v>745</v>
      </c>
      <c r="D33" s="366" t="s">
        <v>776</v>
      </c>
    </row>
    <row r="34" spans="2:4" ht="28.5" x14ac:dyDescent="0.25">
      <c r="B34" s="960">
        <v>19</v>
      </c>
      <c r="C34" s="507" t="s">
        <v>746</v>
      </c>
      <c r="D34" s="366" t="s">
        <v>771</v>
      </c>
    </row>
    <row r="35" spans="2:4" ht="28.5" x14ac:dyDescent="0.25">
      <c r="B35" s="960">
        <v>20</v>
      </c>
      <c r="C35" s="507" t="s">
        <v>676</v>
      </c>
      <c r="D35" s="366" t="s">
        <v>771</v>
      </c>
    </row>
    <row r="36" spans="2:4" ht="28.5" x14ac:dyDescent="0.25">
      <c r="B36" s="960">
        <v>21</v>
      </c>
      <c r="C36" s="507" t="s">
        <v>677</v>
      </c>
      <c r="D36" s="366" t="s">
        <v>776</v>
      </c>
    </row>
    <row r="37" spans="2:4" ht="28.5" x14ac:dyDescent="0.25">
      <c r="B37" s="960">
        <v>22</v>
      </c>
      <c r="C37" s="507" t="s">
        <v>750</v>
      </c>
      <c r="D37" s="366" t="s">
        <v>771</v>
      </c>
    </row>
    <row r="38" spans="2:4" ht="28.5" x14ac:dyDescent="0.25">
      <c r="B38" s="960">
        <v>23</v>
      </c>
      <c r="C38" s="507" t="s">
        <v>678</v>
      </c>
      <c r="D38" s="366" t="s">
        <v>771</v>
      </c>
    </row>
    <row r="39" spans="2:4" ht="42.75" x14ac:dyDescent="0.25">
      <c r="B39" s="960">
        <v>24</v>
      </c>
      <c r="C39" s="507" t="s">
        <v>751</v>
      </c>
      <c r="D39" s="366" t="s">
        <v>771</v>
      </c>
    </row>
    <row r="40" spans="2:4" ht="28.5" x14ac:dyDescent="0.25">
      <c r="B40" s="960">
        <v>25</v>
      </c>
      <c r="C40" s="507" t="s">
        <v>679</v>
      </c>
      <c r="D40" s="366" t="s">
        <v>776</v>
      </c>
    </row>
    <row r="41" spans="2:4" ht="28.5" x14ac:dyDescent="0.25">
      <c r="B41" s="960">
        <v>26</v>
      </c>
      <c r="C41" s="507" t="s">
        <v>753</v>
      </c>
      <c r="D41" s="366" t="s">
        <v>771</v>
      </c>
    </row>
    <row r="42" spans="2:4" ht="28.5" x14ac:dyDescent="0.25">
      <c r="B42" s="960">
        <v>27</v>
      </c>
      <c r="C42" s="507" t="s">
        <v>754</v>
      </c>
      <c r="D42" s="366" t="s">
        <v>771</v>
      </c>
    </row>
    <row r="43" spans="2:4" ht="28.5" x14ac:dyDescent="0.25">
      <c r="B43" s="960">
        <v>28</v>
      </c>
      <c r="C43" s="507" t="s">
        <v>778</v>
      </c>
      <c r="D43" s="366" t="s">
        <v>771</v>
      </c>
    </row>
    <row r="44" spans="2:4" ht="28.5" x14ac:dyDescent="0.25">
      <c r="B44" s="960">
        <v>29</v>
      </c>
      <c r="C44" s="507" t="s">
        <v>680</v>
      </c>
      <c r="D44" s="366" t="s">
        <v>771</v>
      </c>
    </row>
    <row r="45" spans="2:4" ht="28.5" x14ac:dyDescent="0.25">
      <c r="B45" s="960">
        <v>30</v>
      </c>
      <c r="C45" s="507" t="s">
        <v>759</v>
      </c>
      <c r="D45" s="366" t="s">
        <v>771</v>
      </c>
    </row>
    <row r="46" spans="2:4" x14ac:dyDescent="0.25">
      <c r="B46" s="960">
        <v>31</v>
      </c>
      <c r="C46" s="507" t="s">
        <v>714</v>
      </c>
      <c r="D46" s="366" t="s">
        <v>776</v>
      </c>
    </row>
    <row r="47" spans="2:4" ht="28.5" x14ac:dyDescent="0.25">
      <c r="B47" s="960">
        <v>32</v>
      </c>
      <c r="C47" s="507" t="s">
        <v>763</v>
      </c>
      <c r="D47" s="366" t="s">
        <v>771</v>
      </c>
    </row>
    <row r="48" spans="2:4" x14ac:dyDescent="0.25">
      <c r="B48" s="960">
        <v>33</v>
      </c>
      <c r="C48" s="507" t="s">
        <v>350</v>
      </c>
      <c r="D48" s="366" t="s">
        <v>771</v>
      </c>
    </row>
    <row r="49" spans="2:4" ht="28.5" x14ac:dyDescent="0.25">
      <c r="B49" s="960">
        <v>34</v>
      </c>
      <c r="C49" s="507" t="s">
        <v>686</v>
      </c>
      <c r="D49" s="366" t="s">
        <v>771</v>
      </c>
    </row>
    <row r="50" spans="2:4" x14ac:dyDescent="0.25">
      <c r="B50" s="960">
        <v>35</v>
      </c>
      <c r="C50" s="507" t="s">
        <v>659</v>
      </c>
      <c r="D50" s="366" t="s">
        <v>771</v>
      </c>
    </row>
    <row r="51" spans="2:4" x14ac:dyDescent="0.25">
      <c r="B51" s="960">
        <v>36</v>
      </c>
      <c r="C51" s="507" t="s">
        <v>674</v>
      </c>
      <c r="D51" s="366" t="s">
        <v>771</v>
      </c>
    </row>
    <row r="52" spans="2:4" ht="28.5" x14ac:dyDescent="0.25">
      <c r="B52" s="960">
        <v>37</v>
      </c>
      <c r="C52" s="507" t="s">
        <v>672</v>
      </c>
      <c r="D52" s="366" t="s">
        <v>776</v>
      </c>
    </row>
    <row r="53" spans="2:4" x14ac:dyDescent="0.25">
      <c r="B53" s="960">
        <v>38</v>
      </c>
      <c r="C53" s="446" t="s">
        <v>1025</v>
      </c>
      <c r="D53" s="360" t="s">
        <v>771</v>
      </c>
    </row>
    <row r="54" spans="2:4" ht="28.5" x14ac:dyDescent="0.25">
      <c r="B54" s="960">
        <v>39</v>
      </c>
      <c r="C54" s="446" t="s">
        <v>669</v>
      </c>
      <c r="D54" s="360" t="s">
        <v>771</v>
      </c>
    </row>
    <row r="55" spans="2:4" ht="28.5" x14ac:dyDescent="0.25">
      <c r="B55" s="960">
        <v>40</v>
      </c>
      <c r="C55" s="446" t="s">
        <v>670</v>
      </c>
      <c r="D55" s="360" t="s">
        <v>771</v>
      </c>
    </row>
    <row r="56" spans="2:4" ht="14.25" customHeight="1" x14ac:dyDescent="0.25">
      <c r="B56" s="386"/>
      <c r="C56" s="1226" t="s">
        <v>318</v>
      </c>
      <c r="D56" s="360"/>
    </row>
    <row r="57" spans="2:4" ht="14.25" customHeight="1" x14ac:dyDescent="0.25">
      <c r="B57" s="386"/>
      <c r="C57" s="379"/>
      <c r="D57" s="360"/>
    </row>
  </sheetData>
  <sheetProtection algorithmName="SHA-512" hashValue="UK3NcN+1KPUeJZOi6ME5wYxWSf/M2cMsniEalHALw1oKWZSmpFEJZpHyw2XVk/H5UMqEsc3LfdM7dDQl2U+ibQ==" saltValue="/1qdD+x59EJMf01UqE4yFg==" spinCount="100000" sheet="1" objects="1" scenarios="1"/>
  <mergeCells count="1">
    <mergeCell ref="B1:D1"/>
  </mergeCells>
  <printOptions horizontalCentered="1"/>
  <pageMargins left="0.70866141732283505" right="0.70866141732283505" top="0.74803149606299202" bottom="0.74803149606299202" header="0.31496062992126" footer="0.31496062992126"/>
  <pageSetup paperSize="9" scale="69" orientation="landscape" r:id="rId1"/>
  <headerFooter>
    <oddHeader>&amp;L&amp;"-,Bold"Банка/Штедилница______________________&amp;R&amp;"-,Bold"Образец ОЕП</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E17"/>
  <sheetViews>
    <sheetView showGridLines="0" zoomScaleNormal="100" workbookViewId="0">
      <selection activeCell="D12" sqref="D12"/>
    </sheetView>
  </sheetViews>
  <sheetFormatPr defaultColWidth="9.140625" defaultRowHeight="14.25" x14ac:dyDescent="0.2"/>
  <cols>
    <col min="1" max="1" width="3.140625" style="1" customWidth="1"/>
    <col min="2" max="2" width="9.5703125" style="1" customWidth="1"/>
    <col min="3" max="3" width="63" style="1" customWidth="1"/>
    <col min="4" max="4" width="112.85546875" style="1" customWidth="1"/>
    <col min="5" max="5" width="13.140625" style="1" customWidth="1"/>
    <col min="6" max="16384" width="9.140625" style="1"/>
  </cols>
  <sheetData>
    <row r="1" spans="2:5" x14ac:dyDescent="0.2">
      <c r="B1" s="1307" t="s">
        <v>657</v>
      </c>
      <c r="C1" s="1307"/>
      <c r="D1" s="1307"/>
      <c r="E1" s="882"/>
    </row>
    <row r="2" spans="2:5" ht="13.7" customHeight="1" x14ac:dyDescent="0.2">
      <c r="B2" s="378"/>
      <c r="C2" s="378"/>
      <c r="D2" s="378"/>
      <c r="E2" s="882"/>
    </row>
    <row r="3" spans="2:5" ht="15" thickBot="1" x14ac:dyDescent="0.25"/>
    <row r="4" spans="2:5" ht="30.6" customHeight="1" thickBot="1" x14ac:dyDescent="0.25">
      <c r="B4" s="201" t="s">
        <v>303</v>
      </c>
      <c r="C4" s="371" t="s">
        <v>302</v>
      </c>
      <c r="D4" s="382" t="s">
        <v>29</v>
      </c>
      <c r="E4" s="885"/>
    </row>
    <row r="5" spans="2:5" ht="15.6" customHeight="1" thickBot="1" x14ac:dyDescent="0.25">
      <c r="B5" s="380">
        <v>1</v>
      </c>
      <c r="C5" s="381">
        <v>2</v>
      </c>
      <c r="D5" s="894">
        <v>3</v>
      </c>
      <c r="E5" s="893"/>
    </row>
    <row r="6" spans="2:5" x14ac:dyDescent="0.2">
      <c r="B6" s="200">
        <v>1</v>
      </c>
      <c r="C6" s="375" t="s">
        <v>292</v>
      </c>
      <c r="D6" s="895" t="s">
        <v>796</v>
      </c>
      <c r="E6" s="891"/>
    </row>
    <row r="7" spans="2:5" ht="14.25" customHeight="1" x14ac:dyDescent="0.2">
      <c r="B7" s="815">
        <v>2</v>
      </c>
      <c r="C7" s="816" t="s">
        <v>293</v>
      </c>
      <c r="D7" s="729" t="s">
        <v>797</v>
      </c>
      <c r="E7" s="892"/>
    </row>
    <row r="8" spans="2:5" ht="14.25" customHeight="1" x14ac:dyDescent="0.2">
      <c r="B8" s="815">
        <v>3</v>
      </c>
      <c r="C8" s="816" t="s">
        <v>295</v>
      </c>
      <c r="D8" s="923">
        <v>4030993162028</v>
      </c>
      <c r="E8" s="892"/>
    </row>
    <row r="9" spans="2:5" ht="14.25" customHeight="1" x14ac:dyDescent="0.2">
      <c r="B9" s="815">
        <v>4</v>
      </c>
      <c r="C9" s="816" t="s">
        <v>294</v>
      </c>
      <c r="D9" s="729">
        <v>4627148</v>
      </c>
      <c r="E9" s="892"/>
    </row>
    <row r="10" spans="2:5" ht="14.25" customHeight="1" x14ac:dyDescent="0.2">
      <c r="B10" s="815">
        <v>5</v>
      </c>
      <c r="C10" s="816" t="s">
        <v>296</v>
      </c>
      <c r="D10" s="1241" t="s">
        <v>1042</v>
      </c>
      <c r="E10" s="892"/>
    </row>
    <row r="11" spans="2:5" ht="14.25" customHeight="1" x14ac:dyDescent="0.2">
      <c r="B11" s="815">
        <v>6</v>
      </c>
      <c r="C11" s="816" t="s">
        <v>274</v>
      </c>
      <c r="D11" s="729">
        <v>864</v>
      </c>
      <c r="E11" s="892"/>
    </row>
    <row r="12" spans="2:5" ht="344.25" x14ac:dyDescent="0.2">
      <c r="B12" s="815">
        <v>7</v>
      </c>
      <c r="C12" s="816" t="s">
        <v>304</v>
      </c>
      <c r="D12" s="924" t="s">
        <v>798</v>
      </c>
      <c r="E12" s="892"/>
    </row>
    <row r="13" spans="2:5" ht="344.25" x14ac:dyDescent="0.2">
      <c r="B13" s="815">
        <v>8</v>
      </c>
      <c r="C13" s="816" t="s">
        <v>709</v>
      </c>
      <c r="D13" s="924" t="s">
        <v>799</v>
      </c>
      <c r="E13" s="892"/>
    </row>
    <row r="14" spans="2:5" ht="29.25" thickBot="1" x14ac:dyDescent="0.25">
      <c r="B14" s="817">
        <v>9</v>
      </c>
      <c r="C14" s="741" t="s">
        <v>652</v>
      </c>
      <c r="D14" s="961" t="s">
        <v>882</v>
      </c>
      <c r="E14" s="965"/>
    </row>
    <row r="15" spans="2:5" ht="25.5" customHeight="1" x14ac:dyDescent="0.2">
      <c r="B15" s="5"/>
      <c r="C15" s="5"/>
      <c r="D15" s="5"/>
      <c r="E15" s="5"/>
    </row>
    <row r="16" spans="2:5" ht="35.450000000000003" customHeight="1" x14ac:dyDescent="0.2">
      <c r="B16" s="1308" t="s">
        <v>710</v>
      </c>
      <c r="C16" s="1308"/>
      <c r="D16" s="1308"/>
      <c r="E16" s="883"/>
    </row>
    <row r="17" spans="2:5" x14ac:dyDescent="0.2">
      <c r="B17" s="5"/>
      <c r="C17" s="5"/>
      <c r="D17" s="5"/>
      <c r="E17" s="5"/>
    </row>
  </sheetData>
  <sheetProtection algorithmName="SHA-512" hashValue="qdYLzQdlyLf+6inwSOpDuaZFYkOMuBcCjG5hvzndNosO5VFdsVaF9Bx5hXdd4hLHj2VkbGkYFomTtEWWW1C+eg==" saltValue="uW4mZ6ZfIBMCA3WTpoo4Nw==" spinCount="100000" sheet="1" objects="1" scenarios="1"/>
  <mergeCells count="2">
    <mergeCell ref="B1:D1"/>
    <mergeCell ref="B16:D16"/>
  </mergeCells>
  <hyperlinks>
    <hyperlink ref="D14" r:id="rId1" xr:uid="{C24F7C41-B65E-474D-8B64-EA2C9B449C1F}"/>
    <hyperlink ref="D10" r:id="rId2" xr:uid="{75104375-6626-416E-829F-BCC149D6D337}"/>
  </hyperlinks>
  <printOptions horizontalCentered="1"/>
  <pageMargins left="0.70866141732283505" right="0.70866141732283505" top="0.74803149606299202" bottom="0.74803149606299202" header="0.31496062992126" footer="0.31496062992126"/>
  <pageSetup paperSize="9" scale="60" orientation="landscape" r:id="rId3"/>
  <headerFooter>
    <oddHeader>&amp;L&amp;"Tahoma,Bold"Банка/Штедилница______________________&amp;R&amp;"Tahoma,Bold"Образец ОП1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H100"/>
  <sheetViews>
    <sheetView showGridLines="0" zoomScaleNormal="100" zoomScalePageLayoutView="120" workbookViewId="0">
      <selection activeCell="D20" sqref="D20"/>
    </sheetView>
  </sheetViews>
  <sheetFormatPr defaultColWidth="9.140625" defaultRowHeight="15" x14ac:dyDescent="0.25"/>
  <cols>
    <col min="1" max="1" width="9.140625" style="1"/>
    <col min="2" max="2" width="11" style="1" bestFit="1" customWidth="1"/>
    <col min="3" max="3" width="67.7109375" style="1" customWidth="1"/>
    <col min="4" max="4" width="112.7109375" style="1" customWidth="1"/>
    <col min="5" max="5" width="30.42578125" customWidth="1"/>
    <col min="6" max="6" width="21.5703125" customWidth="1"/>
    <col min="7" max="7" width="16.42578125" customWidth="1"/>
    <col min="8" max="8" width="26.140625" customWidth="1"/>
    <col min="9" max="16384" width="9.140625" style="1"/>
  </cols>
  <sheetData>
    <row r="2" spans="2:4" x14ac:dyDescent="0.25">
      <c r="B2" s="1309" t="s">
        <v>686</v>
      </c>
      <c r="C2" s="1309"/>
      <c r="D2" s="1309"/>
    </row>
    <row r="3" spans="2:4" ht="15.75" thickBot="1" x14ac:dyDescent="0.3"/>
    <row r="4" spans="2:4" ht="30.6" customHeight="1" thickBot="1" x14ac:dyDescent="0.3">
      <c r="B4" s="391" t="s">
        <v>303</v>
      </c>
      <c r="C4" s="369" t="s">
        <v>302</v>
      </c>
      <c r="D4" s="370" t="s">
        <v>29</v>
      </c>
    </row>
    <row r="5" spans="2:4" ht="101.25" customHeight="1" x14ac:dyDescent="0.25">
      <c r="B5" s="388">
        <v>1</v>
      </c>
      <c r="C5" s="389">
        <v>2</v>
      </c>
      <c r="D5" s="390">
        <v>3</v>
      </c>
    </row>
    <row r="6" spans="2:4" ht="14.45" customHeight="1" x14ac:dyDescent="0.25">
      <c r="B6" s="386">
        <v>1</v>
      </c>
      <c r="C6" s="359" t="s">
        <v>297</v>
      </c>
      <c r="D6" s="372" t="s">
        <v>800</v>
      </c>
    </row>
    <row r="7" spans="2:4" ht="14.25" customHeight="1" x14ac:dyDescent="0.25">
      <c r="B7" s="386">
        <v>2</v>
      </c>
      <c r="C7" s="359" t="s">
        <v>298</v>
      </c>
      <c r="D7" s="372" t="s">
        <v>801</v>
      </c>
    </row>
    <row r="8" spans="2:4" ht="14.25" customHeight="1" thickBot="1" x14ac:dyDescent="0.3">
      <c r="B8" s="410">
        <v>3</v>
      </c>
      <c r="C8" s="363" t="s">
        <v>467</v>
      </c>
      <c r="D8" s="374" t="s">
        <v>802</v>
      </c>
    </row>
    <row r="9" spans="2:4" ht="14.25" customHeight="1" x14ac:dyDescent="0.25">
      <c r="B9" s="412">
        <v>4</v>
      </c>
      <c r="C9" s="413" t="s">
        <v>401</v>
      </c>
      <c r="D9" s="414"/>
    </row>
    <row r="10" spans="2:4" ht="28.5" x14ac:dyDescent="0.25">
      <c r="B10" s="386">
        <v>4.0999999999999996</v>
      </c>
      <c r="C10" s="359" t="s">
        <v>292</v>
      </c>
      <c r="D10" s="926" t="s">
        <v>814</v>
      </c>
    </row>
    <row r="11" spans="2:4" ht="14.25" customHeight="1" x14ac:dyDescent="0.25">
      <c r="B11" s="386"/>
      <c r="C11" s="359" t="s">
        <v>288</v>
      </c>
      <c r="D11" s="372" t="s">
        <v>815</v>
      </c>
    </row>
    <row r="12" spans="2:4" ht="14.25" customHeight="1" x14ac:dyDescent="0.25">
      <c r="B12" s="396"/>
      <c r="C12" s="359" t="s">
        <v>300</v>
      </c>
      <c r="D12" s="372" t="s">
        <v>816</v>
      </c>
    </row>
    <row r="13" spans="2:4" ht="28.5" x14ac:dyDescent="0.25">
      <c r="B13" s="396">
        <v>4.2</v>
      </c>
      <c r="C13" s="359" t="s">
        <v>292</v>
      </c>
      <c r="D13" s="927" t="s">
        <v>817</v>
      </c>
    </row>
    <row r="14" spans="2:4" x14ac:dyDescent="0.25">
      <c r="B14" s="396"/>
      <c r="C14" s="359" t="s">
        <v>288</v>
      </c>
      <c r="D14" s="372" t="s">
        <v>818</v>
      </c>
    </row>
    <row r="15" spans="2:4" x14ac:dyDescent="0.25">
      <c r="B15" s="396"/>
      <c r="C15" s="359" t="s">
        <v>300</v>
      </c>
      <c r="D15" s="372" t="s">
        <v>819</v>
      </c>
    </row>
    <row r="16" spans="2:4" ht="28.5" x14ac:dyDescent="0.25">
      <c r="B16" s="396" t="s">
        <v>400</v>
      </c>
      <c r="C16" s="446" t="s">
        <v>292</v>
      </c>
      <c r="D16" s="927" t="s">
        <v>820</v>
      </c>
    </row>
    <row r="17" spans="2:4" x14ac:dyDescent="0.25">
      <c r="B17" s="925"/>
      <c r="C17" s="446" t="s">
        <v>288</v>
      </c>
      <c r="D17" s="374" t="s">
        <v>821</v>
      </c>
    </row>
    <row r="18" spans="2:4" x14ac:dyDescent="0.25">
      <c r="B18" s="925"/>
      <c r="C18" s="446" t="s">
        <v>300</v>
      </c>
      <c r="D18" s="374" t="s">
        <v>822</v>
      </c>
    </row>
    <row r="19" spans="2:4" ht="28.5" x14ac:dyDescent="0.25">
      <c r="B19" s="396" t="s">
        <v>803</v>
      </c>
      <c r="C19" s="446" t="s">
        <v>292</v>
      </c>
      <c r="D19" s="927" t="s">
        <v>823</v>
      </c>
    </row>
    <row r="20" spans="2:4" x14ac:dyDescent="0.25">
      <c r="B20" s="925"/>
      <c r="C20" s="446" t="s">
        <v>288</v>
      </c>
      <c r="D20" s="374" t="s">
        <v>824</v>
      </c>
    </row>
    <row r="21" spans="2:4" x14ac:dyDescent="0.25">
      <c r="B21" s="925"/>
      <c r="C21" s="446" t="s">
        <v>300</v>
      </c>
      <c r="D21" s="374" t="s">
        <v>825</v>
      </c>
    </row>
    <row r="22" spans="2:4" ht="28.5" x14ac:dyDescent="0.25">
      <c r="B22" s="396" t="s">
        <v>804</v>
      </c>
      <c r="C22" s="446" t="s">
        <v>292</v>
      </c>
      <c r="D22" s="927" t="s">
        <v>826</v>
      </c>
    </row>
    <row r="23" spans="2:4" x14ac:dyDescent="0.25">
      <c r="B23" s="925"/>
      <c r="C23" s="446" t="s">
        <v>288</v>
      </c>
      <c r="D23" s="374" t="s">
        <v>827</v>
      </c>
    </row>
    <row r="24" spans="2:4" x14ac:dyDescent="0.25">
      <c r="B24" s="925"/>
      <c r="C24" s="446" t="s">
        <v>300</v>
      </c>
      <c r="D24" s="374" t="s">
        <v>828</v>
      </c>
    </row>
    <row r="25" spans="2:4" ht="28.5" x14ac:dyDescent="0.25">
      <c r="B25" s="396" t="s">
        <v>805</v>
      </c>
      <c r="C25" s="446" t="s">
        <v>292</v>
      </c>
      <c r="D25" s="454" t="s">
        <v>829</v>
      </c>
    </row>
    <row r="26" spans="2:4" x14ac:dyDescent="0.25">
      <c r="B26" s="925"/>
      <c r="C26" s="446" t="s">
        <v>288</v>
      </c>
      <c r="D26" s="374" t="s">
        <v>830</v>
      </c>
    </row>
    <row r="27" spans="2:4" x14ac:dyDescent="0.25">
      <c r="B27" s="925"/>
      <c r="C27" s="446" t="s">
        <v>300</v>
      </c>
      <c r="D27" s="374" t="s">
        <v>831</v>
      </c>
    </row>
    <row r="28" spans="2:4" ht="42.75" x14ac:dyDescent="0.25">
      <c r="B28" s="396" t="s">
        <v>806</v>
      </c>
      <c r="C28" s="446" t="s">
        <v>292</v>
      </c>
      <c r="D28" s="927" t="s">
        <v>832</v>
      </c>
    </row>
    <row r="29" spans="2:4" ht="28.5" x14ac:dyDescent="0.25">
      <c r="B29" s="925"/>
      <c r="C29" s="446" t="s">
        <v>288</v>
      </c>
      <c r="D29" s="374" t="s">
        <v>833</v>
      </c>
    </row>
    <row r="30" spans="2:4" x14ac:dyDescent="0.25">
      <c r="B30" s="925"/>
      <c r="C30" s="446" t="s">
        <v>300</v>
      </c>
      <c r="D30" s="374" t="s">
        <v>834</v>
      </c>
    </row>
    <row r="31" spans="2:4" ht="28.5" x14ac:dyDescent="0.25">
      <c r="B31" s="396" t="s">
        <v>807</v>
      </c>
      <c r="C31" s="446" t="s">
        <v>292</v>
      </c>
      <c r="D31" s="927" t="s">
        <v>835</v>
      </c>
    </row>
    <row r="32" spans="2:4" x14ac:dyDescent="0.25">
      <c r="B32" s="925"/>
      <c r="C32" s="446" t="s">
        <v>288</v>
      </c>
      <c r="D32" s="374" t="s">
        <v>836</v>
      </c>
    </row>
    <row r="33" spans="2:4" x14ac:dyDescent="0.25">
      <c r="B33" s="925"/>
      <c r="C33" s="446" t="s">
        <v>300</v>
      </c>
      <c r="D33" s="374" t="s">
        <v>837</v>
      </c>
    </row>
    <row r="34" spans="2:4" ht="28.5" x14ac:dyDescent="0.25">
      <c r="B34" s="396" t="s">
        <v>808</v>
      </c>
      <c r="C34" s="446" t="s">
        <v>292</v>
      </c>
      <c r="D34" s="927" t="s">
        <v>838</v>
      </c>
    </row>
    <row r="35" spans="2:4" x14ac:dyDescent="0.25">
      <c r="B35" s="925"/>
      <c r="C35" s="446" t="s">
        <v>288</v>
      </c>
      <c r="D35" s="374" t="s">
        <v>839</v>
      </c>
    </row>
    <row r="36" spans="2:4" x14ac:dyDescent="0.25">
      <c r="B36" s="925"/>
      <c r="C36" s="446" t="s">
        <v>300</v>
      </c>
      <c r="D36" s="374" t="s">
        <v>840</v>
      </c>
    </row>
    <row r="37" spans="2:4" x14ac:dyDescent="0.25">
      <c r="B37" s="396" t="s">
        <v>809</v>
      </c>
      <c r="C37" s="446" t="s">
        <v>292</v>
      </c>
      <c r="D37" s="927" t="s">
        <v>841</v>
      </c>
    </row>
    <row r="38" spans="2:4" ht="28.5" x14ac:dyDescent="0.25">
      <c r="B38" s="925"/>
      <c r="C38" s="446" t="s">
        <v>288</v>
      </c>
      <c r="D38" s="374" t="s">
        <v>842</v>
      </c>
    </row>
    <row r="39" spans="2:4" x14ac:dyDescent="0.25">
      <c r="B39" s="925"/>
      <c r="C39" s="446" t="s">
        <v>300</v>
      </c>
      <c r="D39" s="374" t="s">
        <v>840</v>
      </c>
    </row>
    <row r="40" spans="2:4" ht="42.75" x14ac:dyDescent="0.25">
      <c r="B40" s="396" t="s">
        <v>810</v>
      </c>
      <c r="C40" s="446" t="s">
        <v>292</v>
      </c>
      <c r="D40" s="928" t="s">
        <v>843</v>
      </c>
    </row>
    <row r="41" spans="2:4" x14ac:dyDescent="0.25">
      <c r="B41" s="925"/>
      <c r="C41" s="446" t="s">
        <v>288</v>
      </c>
      <c r="D41" s="374" t="s">
        <v>844</v>
      </c>
    </row>
    <row r="42" spans="2:4" x14ac:dyDescent="0.25">
      <c r="B42" s="925"/>
      <c r="C42" s="446" t="s">
        <v>300</v>
      </c>
      <c r="D42" s="374" t="s">
        <v>845</v>
      </c>
    </row>
    <row r="43" spans="2:4" ht="42.75" x14ac:dyDescent="0.25">
      <c r="B43" s="396" t="s">
        <v>811</v>
      </c>
      <c r="C43" s="446" t="s">
        <v>292</v>
      </c>
      <c r="D43" s="928" t="s">
        <v>846</v>
      </c>
    </row>
    <row r="44" spans="2:4" ht="28.5" x14ac:dyDescent="0.25">
      <c r="B44" s="925"/>
      <c r="C44" s="446" t="s">
        <v>288</v>
      </c>
      <c r="D44" s="374" t="s">
        <v>847</v>
      </c>
    </row>
    <row r="45" spans="2:4" x14ac:dyDescent="0.25">
      <c r="B45" s="925"/>
      <c r="C45" s="446" t="s">
        <v>300</v>
      </c>
      <c r="D45" s="929" t="s">
        <v>848</v>
      </c>
    </row>
    <row r="46" spans="2:4" ht="42.75" x14ac:dyDescent="0.25">
      <c r="B46" s="396" t="s">
        <v>812</v>
      </c>
      <c r="C46" s="446" t="s">
        <v>292</v>
      </c>
      <c r="D46" s="928" t="s">
        <v>849</v>
      </c>
    </row>
    <row r="47" spans="2:4" x14ac:dyDescent="0.25">
      <c r="B47" s="925"/>
      <c r="C47" s="446" t="s">
        <v>288</v>
      </c>
      <c r="D47" s="930" t="s">
        <v>850</v>
      </c>
    </row>
    <row r="48" spans="2:4" x14ac:dyDescent="0.25">
      <c r="B48" s="925"/>
      <c r="C48" s="446" t="s">
        <v>300</v>
      </c>
      <c r="D48" s="929" t="s">
        <v>848</v>
      </c>
    </row>
    <row r="49" spans="2:4" ht="28.5" x14ac:dyDescent="0.25">
      <c r="B49" s="396" t="s">
        <v>813</v>
      </c>
      <c r="C49" s="446" t="s">
        <v>292</v>
      </c>
      <c r="D49" s="928" t="s">
        <v>851</v>
      </c>
    </row>
    <row r="50" spans="2:4" x14ac:dyDescent="0.25">
      <c r="B50" s="925"/>
      <c r="C50" s="446" t="s">
        <v>288</v>
      </c>
      <c r="D50" s="931" t="s">
        <v>852</v>
      </c>
    </row>
    <row r="51" spans="2:4" ht="15.75" thickBot="1" x14ac:dyDescent="0.3">
      <c r="B51" s="925"/>
      <c r="C51" s="446" t="s">
        <v>300</v>
      </c>
      <c r="D51" s="374" t="s">
        <v>853</v>
      </c>
    </row>
    <row r="52" spans="2:4" ht="14.25" customHeight="1" x14ac:dyDescent="0.25">
      <c r="B52" s="412">
        <v>5</v>
      </c>
      <c r="C52" s="413" t="s">
        <v>301</v>
      </c>
      <c r="D52" s="932" t="s">
        <v>854</v>
      </c>
    </row>
    <row r="53" spans="2:4" ht="28.5" x14ac:dyDescent="0.25">
      <c r="B53" s="386">
        <v>6</v>
      </c>
      <c r="C53" s="818" t="s">
        <v>711</v>
      </c>
      <c r="D53" s="372" t="s">
        <v>855</v>
      </c>
    </row>
    <row r="54" spans="2:4" ht="17.45" customHeight="1" x14ac:dyDescent="0.25">
      <c r="B54" s="410" t="s">
        <v>193</v>
      </c>
      <c r="C54" s="363"/>
      <c r="D54" s="374"/>
    </row>
    <row r="55" spans="2:4" ht="17.45" customHeight="1" thickBot="1" x14ac:dyDescent="0.3">
      <c r="B55" s="905">
        <v>7</v>
      </c>
      <c r="C55" s="361" t="s">
        <v>687</v>
      </c>
      <c r="D55" s="374"/>
    </row>
    <row r="56" spans="2:4" ht="17.45" customHeight="1" x14ac:dyDescent="0.25">
      <c r="B56" s="933">
        <v>1</v>
      </c>
      <c r="C56" s="818" t="s">
        <v>856</v>
      </c>
      <c r="D56" s="934">
        <v>1</v>
      </c>
    </row>
    <row r="57" spans="2:4" ht="17.45" customHeight="1" x14ac:dyDescent="0.25">
      <c r="B57" s="933">
        <v>2</v>
      </c>
      <c r="C57" s="818" t="s">
        <v>857</v>
      </c>
      <c r="D57" s="934">
        <v>0.793266669237772</v>
      </c>
    </row>
    <row r="58" spans="2:4" ht="17.45" customHeight="1" x14ac:dyDescent="0.25">
      <c r="B58" s="933">
        <v>3</v>
      </c>
      <c r="C58" s="818" t="s">
        <v>858</v>
      </c>
      <c r="D58" s="934">
        <v>1</v>
      </c>
    </row>
    <row r="59" spans="2:4" ht="17.45" customHeight="1" x14ac:dyDescent="0.25">
      <c r="B59" s="933">
        <v>4</v>
      </c>
      <c r="C59" s="818" t="s">
        <v>859</v>
      </c>
      <c r="D59" s="934">
        <v>1</v>
      </c>
    </row>
    <row r="60" spans="2:4" ht="17.45" customHeight="1" x14ac:dyDescent="0.25">
      <c r="B60" s="933">
        <v>5</v>
      </c>
      <c r="C60" s="818" t="s">
        <v>860</v>
      </c>
      <c r="D60" s="934">
        <v>0.99990000000000001</v>
      </c>
    </row>
    <row r="61" spans="2:4" ht="17.45" customHeight="1" x14ac:dyDescent="0.25">
      <c r="B61" s="933">
        <v>6</v>
      </c>
      <c r="C61" s="818" t="s">
        <v>861</v>
      </c>
      <c r="D61" s="934">
        <v>1</v>
      </c>
    </row>
    <row r="62" spans="2:4" ht="17.45" customHeight="1" x14ac:dyDescent="0.25">
      <c r="B62" s="933">
        <v>7</v>
      </c>
      <c r="C62" s="818" t="s">
        <v>862</v>
      </c>
      <c r="D62" s="934">
        <v>1</v>
      </c>
    </row>
    <row r="63" spans="2:4" ht="17.45" customHeight="1" x14ac:dyDescent="0.25">
      <c r="B63" s="933">
        <v>8</v>
      </c>
      <c r="C63" s="818" t="s">
        <v>863</v>
      </c>
      <c r="D63" s="934">
        <v>1</v>
      </c>
    </row>
    <row r="64" spans="2:4" ht="17.45" customHeight="1" x14ac:dyDescent="0.25">
      <c r="B64" s="933">
        <v>9</v>
      </c>
      <c r="C64" s="818" t="s">
        <v>864</v>
      </c>
      <c r="D64" s="934">
        <v>0.99660000000000004</v>
      </c>
    </row>
    <row r="65" spans="2:4" ht="17.45" customHeight="1" x14ac:dyDescent="0.25">
      <c r="B65" s="933">
        <v>10</v>
      </c>
      <c r="C65" s="818" t="s">
        <v>865</v>
      </c>
      <c r="D65" s="934">
        <v>1</v>
      </c>
    </row>
    <row r="66" spans="2:4" ht="17.45" customHeight="1" x14ac:dyDescent="0.25">
      <c r="B66" s="933">
        <v>11</v>
      </c>
      <c r="C66" s="818" t="s">
        <v>866</v>
      </c>
      <c r="D66" s="934">
        <v>0.33329999999999999</v>
      </c>
    </row>
    <row r="67" spans="2:4" ht="17.45" customHeight="1" x14ac:dyDescent="0.25">
      <c r="B67" s="933">
        <v>12</v>
      </c>
      <c r="C67" s="818" t="s">
        <v>867</v>
      </c>
      <c r="D67" s="934">
        <v>0.3579</v>
      </c>
    </row>
    <row r="68" spans="2:4" ht="17.45" customHeight="1" x14ac:dyDescent="0.25">
      <c r="B68" s="933">
        <v>13</v>
      </c>
      <c r="C68" s="818" t="s">
        <v>868</v>
      </c>
      <c r="D68" s="934">
        <v>0.31469999999999998</v>
      </c>
    </row>
    <row r="69" spans="2:4" ht="17.45" customHeight="1" x14ac:dyDescent="0.25">
      <c r="B69" s="933">
        <v>14</v>
      </c>
      <c r="C69" s="818" t="s">
        <v>869</v>
      </c>
      <c r="D69" s="934">
        <v>0.3</v>
      </c>
    </row>
    <row r="70" spans="2:4" x14ac:dyDescent="0.25">
      <c r="B70" s="1" t="s">
        <v>688</v>
      </c>
    </row>
    <row r="97" spans="3:3" x14ac:dyDescent="0.25">
      <c r="C97"/>
    </row>
    <row r="98" spans="3:3" x14ac:dyDescent="0.25">
      <c r="C98"/>
    </row>
    <row r="99" spans="3:3" x14ac:dyDescent="0.25">
      <c r="C99"/>
    </row>
    <row r="100" spans="3:3" x14ac:dyDescent="0.25">
      <c r="C100"/>
    </row>
  </sheetData>
  <sheetProtection algorithmName="SHA-512" hashValue="enkCABi1d62NyKT0c6mbkGhZ93URqbdayq7rwjVZATx0tiWB6eZenQWM5kSCPkuGdGzshpushDjk0Ec/6xW38w==" saltValue="Ckkx4jZxS2NTKMKtSZr2OA==" spinCount="100000" sheet="1" objects="1" scenarios="1"/>
  <mergeCells count="1">
    <mergeCell ref="B2:D2"/>
  </mergeCells>
  <hyperlinks>
    <hyperlink ref="D52" r:id="rId1" xr:uid="{46C0B5C9-88E0-4BB3-86D2-3E4B9099C821}"/>
  </hyperlinks>
  <printOptions horizontalCentered="1"/>
  <pageMargins left="0.7" right="0.7" top="0.75" bottom="0.75" header="0.3" footer="0.3"/>
  <pageSetup paperSize="9" scale="55" orientation="landscape" r:id="rId2"/>
  <headerFooter>
    <oddHeader>&amp;L&amp;"Tahoma,Bold"Банка/Штедилница______________________&amp;R&amp;"Tahoma,Bold"Образец ОП2</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pageSetUpPr fitToPage="1"/>
  </sheetPr>
  <dimension ref="A2:I32"/>
  <sheetViews>
    <sheetView zoomScale="90" zoomScaleNormal="90" workbookViewId="0">
      <selection activeCell="C6" sqref="C6"/>
    </sheetView>
  </sheetViews>
  <sheetFormatPr defaultColWidth="9.140625" defaultRowHeight="14.25" x14ac:dyDescent="0.2"/>
  <cols>
    <col min="1" max="1" width="3.140625" style="1" customWidth="1"/>
    <col min="2" max="2" width="8.28515625" style="1" customWidth="1"/>
    <col min="3" max="3" width="61.85546875" style="1" customWidth="1"/>
    <col min="4" max="4" width="56.7109375" style="1" customWidth="1"/>
    <col min="5" max="5" width="9.140625" style="1"/>
    <col min="6" max="6" width="30.7109375" style="1" customWidth="1"/>
    <col min="7" max="7" width="17.7109375" style="1" bestFit="1" customWidth="1"/>
    <col min="8" max="8" width="19" style="1" customWidth="1"/>
    <col min="9" max="9" width="37.5703125" style="1" customWidth="1"/>
    <col min="10" max="16384" width="9.140625" style="1"/>
  </cols>
  <sheetData>
    <row r="2" spans="1:9" x14ac:dyDescent="0.2">
      <c r="A2" s="141"/>
      <c r="B2" s="1309" t="s">
        <v>658</v>
      </c>
      <c r="C2" s="1309"/>
      <c r="D2" s="1309"/>
    </row>
    <row r="3" spans="1:9" ht="15" thickBot="1" x14ac:dyDescent="0.25"/>
    <row r="4" spans="1:9" ht="30.6" customHeight="1" x14ac:dyDescent="0.2">
      <c r="B4" s="383" t="s">
        <v>303</v>
      </c>
      <c r="C4" s="384" t="s">
        <v>302</v>
      </c>
      <c r="D4" s="385" t="s">
        <v>29</v>
      </c>
      <c r="F4" s="879" t="s">
        <v>766</v>
      </c>
      <c r="G4" s="879" t="s">
        <v>768</v>
      </c>
      <c r="H4" s="879" t="s">
        <v>767</v>
      </c>
      <c r="I4" s="904" t="s">
        <v>328</v>
      </c>
    </row>
    <row r="5" spans="1:9" ht="54.75" customHeight="1" thickBot="1" x14ac:dyDescent="0.25">
      <c r="B5" s="398">
        <v>1</v>
      </c>
      <c r="C5" s="399">
        <v>2</v>
      </c>
      <c r="D5" s="400">
        <v>3</v>
      </c>
      <c r="F5" s="886" t="s">
        <v>764</v>
      </c>
      <c r="G5" s="880" t="s">
        <v>769</v>
      </c>
      <c r="H5" s="881">
        <v>45658</v>
      </c>
      <c r="I5" s="886" t="s">
        <v>770</v>
      </c>
    </row>
    <row r="6" spans="1:9" ht="14.45" customHeight="1" thickBot="1" x14ac:dyDescent="0.25">
      <c r="B6" s="408">
        <v>1</v>
      </c>
      <c r="C6" s="404" t="s">
        <v>297</v>
      </c>
      <c r="D6" s="406"/>
    </row>
    <row r="7" spans="1:9" ht="14.25" customHeight="1" thickBot="1" x14ac:dyDescent="0.25">
      <c r="B7" s="408">
        <v>2</v>
      </c>
      <c r="C7" s="404" t="s">
        <v>298</v>
      </c>
      <c r="D7" s="406"/>
    </row>
    <row r="8" spans="1:9" ht="14.25" customHeight="1" thickBot="1" x14ac:dyDescent="0.25">
      <c r="B8" s="409">
        <v>3</v>
      </c>
      <c r="C8" s="403" t="s">
        <v>299</v>
      </c>
      <c r="D8" s="407"/>
      <c r="I8" s="1" t="s">
        <v>774</v>
      </c>
    </row>
    <row r="9" spans="1:9" ht="14.25" customHeight="1" x14ac:dyDescent="0.2">
      <c r="B9" s="412">
        <v>4</v>
      </c>
      <c r="C9" s="413" t="s">
        <v>401</v>
      </c>
      <c r="D9" s="414"/>
    </row>
    <row r="10" spans="1:9" x14ac:dyDescent="0.2">
      <c r="B10" s="386">
        <v>4.0999999999999996</v>
      </c>
      <c r="C10" s="359" t="s">
        <v>292</v>
      </c>
      <c r="D10" s="372"/>
    </row>
    <row r="11" spans="1:9" ht="14.25" customHeight="1" x14ac:dyDescent="0.2">
      <c r="B11" s="386"/>
      <c r="C11" s="359" t="s">
        <v>288</v>
      </c>
      <c r="D11" s="372"/>
    </row>
    <row r="12" spans="1:9" ht="14.25" customHeight="1" x14ac:dyDescent="0.2">
      <c r="B12" s="396"/>
      <c r="C12" s="359" t="s">
        <v>300</v>
      </c>
      <c r="D12" s="372"/>
    </row>
    <row r="13" spans="1:9" ht="14.25" customHeight="1" x14ac:dyDescent="0.2">
      <c r="B13" s="396">
        <v>4.2</v>
      </c>
      <c r="C13" s="359" t="s">
        <v>292</v>
      </c>
      <c r="D13" s="372"/>
    </row>
    <row r="14" spans="1:9" ht="14.25" customHeight="1" x14ac:dyDescent="0.2">
      <c r="B14" s="396"/>
      <c r="C14" s="359" t="s">
        <v>288</v>
      </c>
      <c r="D14" s="372"/>
    </row>
    <row r="15" spans="1:9" ht="14.25" customHeight="1" x14ac:dyDescent="0.2">
      <c r="B15" s="396"/>
      <c r="C15" s="359" t="s">
        <v>300</v>
      </c>
      <c r="D15" s="372"/>
    </row>
    <row r="16" spans="1:9" ht="14.25" customHeight="1" x14ac:dyDescent="0.2">
      <c r="B16" s="396" t="s">
        <v>400</v>
      </c>
      <c r="C16" s="359" t="s">
        <v>193</v>
      </c>
      <c r="D16" s="372"/>
    </row>
    <row r="17" spans="2:4" ht="15" thickBot="1" x14ac:dyDescent="0.25">
      <c r="B17" s="387"/>
      <c r="C17" s="361"/>
      <c r="D17" s="373"/>
    </row>
    <row r="18" spans="2:4" ht="14.25" customHeight="1" x14ac:dyDescent="0.2">
      <c r="B18" s="402">
        <v>5</v>
      </c>
      <c r="C18" s="365" t="s">
        <v>301</v>
      </c>
      <c r="D18" s="366" t="s">
        <v>685</v>
      </c>
    </row>
    <row r="19" spans="2:4" ht="14.25" customHeight="1" x14ac:dyDescent="0.2">
      <c r="B19" s="386">
        <v>6</v>
      </c>
      <c r="C19" s="818" t="s">
        <v>711</v>
      </c>
      <c r="D19" s="372"/>
    </row>
    <row r="20" spans="2:4" ht="14.25" customHeight="1" x14ac:dyDescent="0.2">
      <c r="B20" s="410" t="s">
        <v>193</v>
      </c>
      <c r="C20" s="363"/>
      <c r="D20" s="374"/>
    </row>
    <row r="21" spans="2:4" ht="14.25" customHeight="1" thickBot="1" x14ac:dyDescent="0.25">
      <c r="B21" s="410">
        <v>7</v>
      </c>
      <c r="C21" s="363" t="s">
        <v>687</v>
      </c>
      <c r="D21" s="374"/>
    </row>
    <row r="22" spans="2:4" ht="14.25" customHeight="1" x14ac:dyDescent="0.2">
      <c r="B22" s="412">
        <v>8</v>
      </c>
      <c r="C22" s="413" t="s">
        <v>305</v>
      </c>
      <c r="D22" s="415"/>
    </row>
    <row r="23" spans="2:4" ht="14.25" customHeight="1" x14ac:dyDescent="0.2">
      <c r="B23" s="386">
        <v>8.1</v>
      </c>
      <c r="C23" s="359" t="s">
        <v>307</v>
      </c>
      <c r="D23" s="360"/>
    </row>
    <row r="24" spans="2:4" ht="14.25" customHeight="1" x14ac:dyDescent="0.2">
      <c r="B24" s="386">
        <v>8.1999999999999993</v>
      </c>
      <c r="C24" s="359" t="s">
        <v>306</v>
      </c>
      <c r="D24" s="360"/>
    </row>
    <row r="25" spans="2:4" ht="14.25" customHeight="1" x14ac:dyDescent="0.2">
      <c r="B25" s="397" t="s">
        <v>360</v>
      </c>
      <c r="C25" s="359" t="s">
        <v>320</v>
      </c>
      <c r="D25" s="360"/>
    </row>
    <row r="26" spans="2:4" ht="14.25" customHeight="1" thickBot="1" x14ac:dyDescent="0.25">
      <c r="B26" s="401" t="s">
        <v>361</v>
      </c>
      <c r="C26" s="363" t="s">
        <v>321</v>
      </c>
      <c r="D26" s="364"/>
    </row>
    <row r="27" spans="2:4" ht="29.45" customHeight="1" thickBot="1" x14ac:dyDescent="0.25">
      <c r="B27" s="408">
        <v>9</v>
      </c>
      <c r="C27" s="404" t="s">
        <v>308</v>
      </c>
      <c r="D27" s="405"/>
    </row>
    <row r="28" spans="2:4" ht="14.25" customHeight="1" x14ac:dyDescent="0.2">
      <c r="B28" s="411">
        <v>10</v>
      </c>
      <c r="C28" s="367" t="s">
        <v>712</v>
      </c>
      <c r="D28" s="368"/>
    </row>
    <row r="29" spans="2:4" ht="14.45" customHeight="1" x14ac:dyDescent="0.2">
      <c r="B29" s="386" t="s">
        <v>402</v>
      </c>
      <c r="C29" s="359" t="s">
        <v>309</v>
      </c>
      <c r="D29" s="372"/>
    </row>
    <row r="30" spans="2:4" x14ac:dyDescent="0.2">
      <c r="B30" s="396"/>
      <c r="C30" s="359" t="s">
        <v>193</v>
      </c>
      <c r="D30" s="372"/>
    </row>
    <row r="31" spans="2:4" ht="15" thickBot="1" x14ac:dyDescent="0.25">
      <c r="B31" s="387"/>
      <c r="C31" s="361" t="s">
        <v>193</v>
      </c>
      <c r="D31" s="373"/>
    </row>
    <row r="32" spans="2:4" x14ac:dyDescent="0.2">
      <c r="B32" s="1" t="s">
        <v>689</v>
      </c>
    </row>
  </sheetData>
  <mergeCells count="1">
    <mergeCell ref="B2:D2"/>
  </mergeCells>
  <printOptions horizontalCentered="1"/>
  <pageMargins left="0.70866141732283505" right="0.70866141732283505" top="0.74803149606299202" bottom="0.74803149606299202" header="0.31496062992126" footer="0.31496062992126"/>
  <pageSetup paperSize="9" scale="53" orientation="landscape" r:id="rId1"/>
  <headerFooter>
    <oddHeader>&amp;L&amp;"Tahoma,Bold"Банка/Штедилница______________________&amp;R&amp;"Tahoma,Bold"Образец ОП3</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M26"/>
  <sheetViews>
    <sheetView showGridLines="0" zoomScale="90" zoomScaleNormal="90" zoomScalePageLayoutView="80" workbookViewId="0">
      <selection activeCell="H11" sqref="H11"/>
    </sheetView>
  </sheetViews>
  <sheetFormatPr defaultColWidth="9.140625" defaultRowHeight="15" x14ac:dyDescent="0.25"/>
  <cols>
    <col min="1" max="1" width="7" style="1" customWidth="1"/>
    <col min="2" max="2" width="8.7109375" style="1" customWidth="1"/>
    <col min="3" max="3" width="46.140625" style="1" customWidth="1"/>
    <col min="4" max="4" width="21.42578125" style="1" customWidth="1"/>
    <col min="5" max="5" width="20.140625" style="1" customWidth="1"/>
    <col min="6" max="6" width="20.5703125" style="1" customWidth="1"/>
    <col min="7" max="7" width="8.140625" style="1" customWidth="1"/>
    <col min="8" max="8" width="29.7109375" style="1" bestFit="1" customWidth="1"/>
    <col min="9" max="9" width="19" style="1" customWidth="1"/>
    <col min="10" max="10" width="14" style="1" customWidth="1"/>
    <col min="11" max="11" width="30.7109375" customWidth="1"/>
    <col min="12" max="12" width="25" customWidth="1"/>
    <col min="13" max="13" width="12" customWidth="1"/>
    <col min="14" max="16384" width="9.140625" style="1"/>
  </cols>
  <sheetData>
    <row r="1" spans="2:9" x14ac:dyDescent="0.25">
      <c r="B1" s="1310" t="s">
        <v>659</v>
      </c>
      <c r="C1" s="1310"/>
      <c r="D1" s="1310"/>
      <c r="E1" s="1310"/>
      <c r="F1" s="1310"/>
      <c r="G1" s="1310"/>
      <c r="H1" s="1310"/>
      <c r="I1" s="1310"/>
    </row>
    <row r="3" spans="2:9" ht="15.75" thickBot="1" x14ac:dyDescent="0.3">
      <c r="B3" s="1311" t="s">
        <v>421</v>
      </c>
      <c r="C3" s="1311"/>
      <c r="D3" s="1311"/>
      <c r="E3" s="1311"/>
      <c r="F3" s="1311"/>
      <c r="G3" s="1311"/>
      <c r="H3" s="1311"/>
      <c r="I3" s="1311"/>
    </row>
    <row r="4" spans="2:9" ht="72.75" customHeight="1" thickBot="1" x14ac:dyDescent="0.3">
      <c r="B4" s="419" t="s">
        <v>0</v>
      </c>
      <c r="C4" s="420" t="s">
        <v>406</v>
      </c>
      <c r="D4" s="420" t="s">
        <v>288</v>
      </c>
      <c r="E4" s="420" t="s">
        <v>289</v>
      </c>
      <c r="F4" s="420" t="s">
        <v>290</v>
      </c>
      <c r="G4" s="420"/>
      <c r="H4" s="420" t="s">
        <v>322</v>
      </c>
      <c r="I4" s="421" t="s">
        <v>653</v>
      </c>
    </row>
    <row r="5" spans="2:9" ht="15.75" thickBot="1" x14ac:dyDescent="0.3">
      <c r="B5" s="422" t="s">
        <v>250</v>
      </c>
      <c r="C5" s="423">
        <v>2</v>
      </c>
      <c r="D5" s="423">
        <v>3</v>
      </c>
      <c r="E5" s="423">
        <v>4</v>
      </c>
      <c r="F5" s="423">
        <v>5</v>
      </c>
      <c r="G5" s="423"/>
      <c r="H5" s="423">
        <v>6</v>
      </c>
      <c r="I5" s="424">
        <v>7</v>
      </c>
    </row>
    <row r="6" spans="2:9" ht="15.75" customHeight="1" x14ac:dyDescent="0.25">
      <c r="B6" s="430" t="s">
        <v>5</v>
      </c>
      <c r="C6" s="1313" t="s">
        <v>403</v>
      </c>
      <c r="D6" s="1314"/>
      <c r="E6" s="1314"/>
      <c r="F6" s="1314"/>
      <c r="G6" s="1314"/>
      <c r="H6" s="1314"/>
      <c r="I6" s="1315"/>
    </row>
    <row r="7" spans="2:9" ht="156.75" x14ac:dyDescent="0.25">
      <c r="B7" s="417" t="s">
        <v>267</v>
      </c>
      <c r="C7" s="187" t="s">
        <v>870</v>
      </c>
      <c r="D7" s="187" t="s">
        <v>871</v>
      </c>
      <c r="E7" s="186" t="s">
        <v>872</v>
      </c>
      <c r="F7" s="186" t="s">
        <v>873</v>
      </c>
      <c r="G7" s="186"/>
      <c r="H7" s="935">
        <v>0.99660000000000004</v>
      </c>
      <c r="I7" s="936">
        <v>1402905</v>
      </c>
    </row>
    <row r="8" spans="2:9" x14ac:dyDescent="0.25">
      <c r="B8" s="431" t="s">
        <v>193</v>
      </c>
      <c r="C8" s="434"/>
      <c r="D8" s="434"/>
      <c r="E8" s="432"/>
      <c r="F8" s="432"/>
      <c r="G8" s="432"/>
      <c r="H8" s="432"/>
      <c r="I8" s="433"/>
    </row>
    <row r="9" spans="2:9" x14ac:dyDescent="0.25">
      <c r="B9" s="431" t="s">
        <v>193</v>
      </c>
      <c r="C9" s="434"/>
      <c r="D9" s="434"/>
      <c r="E9" s="432"/>
      <c r="F9" s="432"/>
      <c r="G9" s="432"/>
      <c r="H9" s="432"/>
      <c r="I9" s="433"/>
    </row>
    <row r="10" spans="2:9" x14ac:dyDescent="0.25">
      <c r="B10" s="431" t="s">
        <v>193</v>
      </c>
      <c r="C10" s="447"/>
      <c r="D10" s="447"/>
      <c r="E10" s="448"/>
      <c r="F10" s="448"/>
      <c r="G10" s="448"/>
      <c r="H10" s="448"/>
      <c r="I10" s="449"/>
    </row>
    <row r="11" spans="2:9" ht="15.75" thickBot="1" x14ac:dyDescent="0.3">
      <c r="B11" s="435" t="s">
        <v>250</v>
      </c>
      <c r="C11" s="436" t="s">
        <v>403</v>
      </c>
      <c r="D11" s="428"/>
      <c r="E11" s="429"/>
      <c r="F11" s="429"/>
      <c r="G11" s="429"/>
      <c r="H11" s="937">
        <v>0.99660000000000004</v>
      </c>
      <c r="I11" s="936">
        <v>1402905</v>
      </c>
    </row>
    <row r="12" spans="2:9" ht="15.75" customHeight="1" x14ac:dyDescent="0.25">
      <c r="B12" s="430" t="s">
        <v>9</v>
      </c>
      <c r="C12" s="1313" t="s">
        <v>404</v>
      </c>
      <c r="D12" s="1314"/>
      <c r="E12" s="1314"/>
      <c r="F12" s="1314"/>
      <c r="G12" s="1314"/>
      <c r="H12" s="1314"/>
      <c r="I12" s="1315"/>
    </row>
    <row r="13" spans="2:9" ht="15.75" customHeight="1" x14ac:dyDescent="0.25">
      <c r="B13" s="417" t="s">
        <v>405</v>
      </c>
      <c r="C13" s="416"/>
      <c r="D13" s="425"/>
      <c r="E13" s="426"/>
      <c r="F13" s="426"/>
      <c r="G13" s="426"/>
      <c r="H13" s="186"/>
      <c r="I13" s="188"/>
    </row>
    <row r="14" spans="2:9" ht="15.75" customHeight="1" x14ac:dyDescent="0.25">
      <c r="B14" s="417" t="s">
        <v>193</v>
      </c>
      <c r="C14" s="187"/>
      <c r="D14" s="427"/>
      <c r="E14" s="426"/>
      <c r="F14" s="426"/>
      <c r="G14" s="426"/>
      <c r="H14" s="186"/>
      <c r="I14" s="188"/>
    </row>
    <row r="15" spans="2:9" ht="15.75" customHeight="1" x14ac:dyDescent="0.25">
      <c r="B15" s="417" t="s">
        <v>193</v>
      </c>
      <c r="C15" s="187"/>
      <c r="D15" s="427"/>
      <c r="E15" s="426"/>
      <c r="F15" s="426"/>
      <c r="G15" s="426"/>
      <c r="H15" s="186"/>
      <c r="I15" s="188"/>
    </row>
    <row r="16" spans="2:9" ht="15.75" customHeight="1" x14ac:dyDescent="0.25">
      <c r="B16" s="417" t="s">
        <v>193</v>
      </c>
      <c r="C16" s="450"/>
      <c r="D16" s="451"/>
      <c r="E16" s="452"/>
      <c r="F16" s="452"/>
      <c r="G16" s="452"/>
      <c r="H16" s="453"/>
      <c r="I16" s="454"/>
    </row>
    <row r="17" spans="2:13" ht="15" customHeight="1" thickBot="1" x14ac:dyDescent="0.3">
      <c r="B17" s="418" t="s">
        <v>247</v>
      </c>
      <c r="C17" s="189" t="s">
        <v>404</v>
      </c>
      <c r="D17" s="428"/>
      <c r="E17" s="429"/>
      <c r="F17" s="429"/>
      <c r="G17" s="429"/>
      <c r="H17" s="190"/>
      <c r="I17" s="191"/>
    </row>
    <row r="18" spans="2:13" ht="30.2" customHeight="1" x14ac:dyDescent="0.25">
      <c r="B18" s="430" t="s">
        <v>248</v>
      </c>
      <c r="C18" s="438" t="s">
        <v>408</v>
      </c>
      <c r="D18" s="439"/>
      <c r="E18" s="439"/>
      <c r="F18" s="439"/>
      <c r="G18" s="439"/>
      <c r="H18" s="938">
        <f>H11+H17</f>
        <v>0.99660000000000004</v>
      </c>
      <c r="I18" s="939">
        <f>I11+I17</f>
        <v>1402905</v>
      </c>
    </row>
    <row r="19" spans="2:13" x14ac:dyDescent="0.25">
      <c r="B19" s="1" t="s">
        <v>690</v>
      </c>
    </row>
    <row r="21" spans="2:13" ht="15.75" thickBot="1" x14ac:dyDescent="0.3">
      <c r="B21" s="1311" t="s">
        <v>422</v>
      </c>
      <c r="C21" s="1311"/>
      <c r="D21" s="1311"/>
      <c r="E21" s="1311"/>
      <c r="F21" s="1311"/>
      <c r="G21" s="884"/>
      <c r="H21" s="5"/>
      <c r="I21" s="5"/>
    </row>
    <row r="22" spans="2:13" ht="83.45" customHeight="1" thickBot="1" x14ac:dyDescent="0.3">
      <c r="B22" s="419" t="s">
        <v>0</v>
      </c>
      <c r="C22" s="420" t="s">
        <v>291</v>
      </c>
      <c r="D22" s="420" t="s">
        <v>407</v>
      </c>
      <c r="E22" s="420" t="s">
        <v>322</v>
      </c>
      <c r="F22" s="877" t="s">
        <v>409</v>
      </c>
      <c r="G22" s="889"/>
    </row>
    <row r="23" spans="2:13" s="140" customFormat="1" ht="15.75" thickBot="1" x14ac:dyDescent="0.3">
      <c r="B23" s="440" t="s">
        <v>250</v>
      </c>
      <c r="C23" s="441">
        <v>2</v>
      </c>
      <c r="D23" s="441">
        <v>3</v>
      </c>
      <c r="E23" s="441">
        <v>4</v>
      </c>
      <c r="F23" s="878">
        <v>5</v>
      </c>
      <c r="G23" s="890"/>
      <c r="K23"/>
      <c r="L23"/>
      <c r="M23"/>
    </row>
    <row r="24" spans="2:13" ht="15.75" customHeight="1" x14ac:dyDescent="0.25">
      <c r="B24" s="443" t="s">
        <v>250</v>
      </c>
      <c r="C24" s="444" t="s">
        <v>403</v>
      </c>
      <c r="D24" s="940">
        <v>5</v>
      </c>
      <c r="E24" s="940">
        <v>0.34</v>
      </c>
      <c r="F24" s="941">
        <v>0.34</v>
      </c>
      <c r="G24" s="887"/>
      <c r="H24" s="184"/>
      <c r="I24" s="184"/>
    </row>
    <row r="25" spans="2:13" ht="15.75" customHeight="1" thickBot="1" x14ac:dyDescent="0.3">
      <c r="B25" s="435" t="s">
        <v>247</v>
      </c>
      <c r="C25" s="437" t="s">
        <v>404</v>
      </c>
      <c r="D25" s="942">
        <v>5</v>
      </c>
      <c r="E25" s="942">
        <v>0</v>
      </c>
      <c r="F25" s="943">
        <v>0</v>
      </c>
      <c r="G25" s="887"/>
      <c r="H25" s="1312"/>
      <c r="I25" s="1312"/>
    </row>
    <row r="26" spans="2:13" ht="31.9" customHeight="1" thickBot="1" x14ac:dyDescent="0.3">
      <c r="B26" s="445" t="s">
        <v>248</v>
      </c>
      <c r="C26" s="442" t="s">
        <v>410</v>
      </c>
      <c r="D26" s="944">
        <f>SUM(D24:D25)</f>
        <v>10</v>
      </c>
      <c r="E26" s="944">
        <f>SUM(E24:E25)</f>
        <v>0.34</v>
      </c>
      <c r="F26" s="945">
        <f>SUM(F24:F25)</f>
        <v>0.34</v>
      </c>
      <c r="G26" s="888"/>
      <c r="H26" s="185"/>
      <c r="I26" s="185"/>
    </row>
  </sheetData>
  <sheetProtection algorithmName="SHA-512" hashValue="Silqngl6Diy0bdp8ExUysck/TkQg3AHAISd/pK/Xw7Pa96HaT1LwiLpGVclr8mhkuB5ZB2kBpuF7EdFPOZFztQ==" saltValue="SetmpME4KBWMWmiXrypUCA==" spinCount="100000" sheet="1" objects="1" scenarios="1"/>
  <mergeCells count="6">
    <mergeCell ref="B1:I1"/>
    <mergeCell ref="B3:I3"/>
    <mergeCell ref="B21:F21"/>
    <mergeCell ref="H25:I25"/>
    <mergeCell ref="C6:I6"/>
    <mergeCell ref="C12:I12"/>
  </mergeCells>
  <printOptions horizontalCentered="1"/>
  <pageMargins left="0.70866141732283505" right="0.70866141732283505" top="0.74803149606299202" bottom="0.74803149606299202" header="0.31496062992126" footer="0.31496062992126"/>
  <pageSetup paperSize="9" scale="49" orientation="landscape" r:id="rId1"/>
  <headerFooter>
    <oddHeader>&amp;L&amp;"Tahoma,Bold"Банка/Штедилница______________________&amp;R&amp;"Tahoma,Bold"Образец АС</oddHeader>
  </headerFooter>
  <ignoredErrors>
    <ignoredError sqref="B18 B13 B5 B23:B25"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H42"/>
  <sheetViews>
    <sheetView showGridLines="0" tabSelected="1" zoomScale="80" zoomScaleNormal="80" zoomScalePageLayoutView="90" workbookViewId="0">
      <selection activeCell="E32" sqref="E32"/>
    </sheetView>
  </sheetViews>
  <sheetFormatPr defaultColWidth="9" defaultRowHeight="15" x14ac:dyDescent="0.25"/>
  <cols>
    <col min="1" max="1" width="9" style="1"/>
    <col min="2" max="2" width="7.42578125" style="1" customWidth="1"/>
    <col min="3" max="3" width="76.42578125" style="1" customWidth="1"/>
    <col min="4" max="4" width="28.42578125" style="1" customWidth="1"/>
    <col min="5" max="5" width="46.28515625" style="1" customWidth="1"/>
    <col min="6" max="6" width="35.140625" customWidth="1"/>
    <col min="7" max="7" width="23.42578125" customWidth="1"/>
    <col min="8" max="8" width="24.42578125" customWidth="1"/>
    <col min="9" max="9" width="37" style="1" customWidth="1"/>
    <col min="10" max="10" width="19.85546875" style="1" customWidth="1"/>
    <col min="11" max="16384" width="9" style="1"/>
  </cols>
  <sheetData>
    <row r="2" spans="2:5" x14ac:dyDescent="0.25">
      <c r="B2" s="1312" t="s">
        <v>660</v>
      </c>
      <c r="C2" s="1312"/>
      <c r="D2" s="1312"/>
      <c r="E2" s="1312"/>
    </row>
    <row r="3" spans="2:5" ht="15.75" thickBot="1" x14ac:dyDescent="0.3"/>
    <row r="4" spans="2:5" ht="29.25" customHeight="1" x14ac:dyDescent="0.25">
      <c r="B4" s="1316" t="s">
        <v>0</v>
      </c>
      <c r="C4" s="1316" t="s">
        <v>326</v>
      </c>
      <c r="D4" s="1316" t="s">
        <v>682</v>
      </c>
      <c r="E4" s="1316" t="s">
        <v>328</v>
      </c>
    </row>
    <row r="5" spans="2:5" ht="15" customHeight="1" thickBot="1" x14ac:dyDescent="0.3">
      <c r="B5" s="1317"/>
      <c r="C5" s="1317"/>
      <c r="D5" s="1317"/>
      <c r="E5" s="1317"/>
    </row>
    <row r="6" spans="2:5" ht="15" customHeight="1" thickBot="1" x14ac:dyDescent="0.3">
      <c r="B6" s="209">
        <v>1</v>
      </c>
      <c r="C6" s="210">
        <v>2</v>
      </c>
      <c r="D6" s="210">
        <v>3</v>
      </c>
      <c r="E6" s="1278">
        <v>4</v>
      </c>
    </row>
    <row r="7" spans="2:5" x14ac:dyDescent="0.25">
      <c r="B7" s="220">
        <v>1</v>
      </c>
      <c r="C7" s="221" t="s">
        <v>327</v>
      </c>
      <c r="D7" s="219"/>
      <c r="E7" s="219"/>
    </row>
    <row r="8" spans="2:5" x14ac:dyDescent="0.25">
      <c r="B8" s="217">
        <v>1.1000000000000001</v>
      </c>
      <c r="C8" s="218" t="s">
        <v>35</v>
      </c>
      <c r="D8" s="966">
        <v>20215842.190000001</v>
      </c>
      <c r="E8" s="218"/>
    </row>
    <row r="9" spans="2:5" x14ac:dyDescent="0.25">
      <c r="B9" s="217">
        <v>1.2</v>
      </c>
      <c r="C9" s="218" t="s">
        <v>102</v>
      </c>
      <c r="D9" s="967">
        <v>0</v>
      </c>
      <c r="E9" s="218"/>
    </row>
    <row r="10" spans="2:5" x14ac:dyDescent="0.25">
      <c r="B10" s="204">
        <v>1.3</v>
      </c>
      <c r="C10" s="205" t="s">
        <v>330</v>
      </c>
      <c r="D10" s="966">
        <v>20215842.190000001</v>
      </c>
      <c r="E10" s="205"/>
    </row>
    <row r="11" spans="2:5" x14ac:dyDescent="0.25">
      <c r="B11" s="204">
        <v>1.4</v>
      </c>
      <c r="C11" s="205" t="s">
        <v>147</v>
      </c>
      <c r="D11" s="966">
        <v>19545</v>
      </c>
      <c r="E11" s="205"/>
    </row>
    <row r="12" spans="2:5" ht="15.75" thickBot="1" x14ac:dyDescent="0.3">
      <c r="B12" s="222">
        <v>1.5</v>
      </c>
      <c r="C12" s="223" t="s">
        <v>31</v>
      </c>
      <c r="D12" s="968">
        <v>20235387.190000001</v>
      </c>
      <c r="E12" s="196"/>
    </row>
    <row r="13" spans="2:5" x14ac:dyDescent="0.25">
      <c r="B13" s="220">
        <v>2</v>
      </c>
      <c r="C13" s="221" t="s">
        <v>413</v>
      </c>
      <c r="D13" s="219"/>
      <c r="E13" s="219"/>
    </row>
    <row r="14" spans="2:5" ht="13.15" customHeight="1" x14ac:dyDescent="0.25">
      <c r="B14" s="204">
        <v>2.1</v>
      </c>
      <c r="C14" s="205" t="s">
        <v>334</v>
      </c>
      <c r="D14" s="969">
        <v>7474493.4470000006</v>
      </c>
      <c r="E14" s="205"/>
    </row>
    <row r="15" spans="2:5" x14ac:dyDescent="0.25">
      <c r="B15" s="204">
        <v>2.2000000000000002</v>
      </c>
      <c r="C15" s="205" t="s">
        <v>335</v>
      </c>
      <c r="D15" s="969">
        <v>91098.880513580007</v>
      </c>
      <c r="E15" s="205"/>
    </row>
    <row r="16" spans="2:5" x14ac:dyDescent="0.25">
      <c r="B16" s="204">
        <v>2.2999999999999998</v>
      </c>
      <c r="C16" s="205" t="s">
        <v>336</v>
      </c>
      <c r="D16" s="969">
        <v>769138.17700000003</v>
      </c>
      <c r="E16" s="205"/>
    </row>
    <row r="17" spans="2:8" x14ac:dyDescent="0.25">
      <c r="B17" s="204">
        <v>2.4</v>
      </c>
      <c r="C17" s="205" t="s">
        <v>337</v>
      </c>
      <c r="D17" s="969">
        <v>0</v>
      </c>
      <c r="E17" s="205"/>
    </row>
    <row r="18" spans="2:8" ht="13.15" customHeight="1" x14ac:dyDescent="0.25">
      <c r="B18" s="204">
        <v>2.5</v>
      </c>
      <c r="C18" s="205" t="s">
        <v>338</v>
      </c>
      <c r="D18" s="969">
        <v>0</v>
      </c>
      <c r="E18" s="205"/>
    </row>
    <row r="19" spans="2:8" x14ac:dyDescent="0.25">
      <c r="B19" s="204">
        <v>2.6</v>
      </c>
      <c r="C19" s="205" t="s">
        <v>621</v>
      </c>
      <c r="D19" s="969">
        <v>0</v>
      </c>
      <c r="E19" s="205"/>
    </row>
    <row r="20" spans="2:8" x14ac:dyDescent="0.25">
      <c r="B20" s="204">
        <v>2.7</v>
      </c>
      <c r="C20" s="205" t="s">
        <v>339</v>
      </c>
      <c r="D20" s="969">
        <v>2272.2624000000001</v>
      </c>
      <c r="E20" s="205"/>
    </row>
    <row r="21" spans="2:8" ht="15.75" thickBot="1" x14ac:dyDescent="0.3">
      <c r="B21" s="679">
        <v>2.8</v>
      </c>
      <c r="C21" s="680" t="s">
        <v>331</v>
      </c>
      <c r="D21" s="970">
        <v>8337002.7669135807</v>
      </c>
      <c r="E21" s="196"/>
    </row>
    <row r="22" spans="2:8" ht="15.75" thickBot="1" x14ac:dyDescent="0.3">
      <c r="B22" s="224">
        <v>3</v>
      </c>
      <c r="C22" s="225" t="s">
        <v>333</v>
      </c>
      <c r="D22" s="970">
        <v>104212534.58641976</v>
      </c>
      <c r="E22" s="226"/>
    </row>
    <row r="23" spans="2:8" ht="15.75" thickBot="1" x14ac:dyDescent="0.3">
      <c r="B23" s="227">
        <v>4</v>
      </c>
      <c r="C23" s="228" t="s">
        <v>734</v>
      </c>
      <c r="D23" s="971">
        <v>0.19417421589741216</v>
      </c>
      <c r="E23" s="229"/>
    </row>
    <row r="24" spans="2:8" ht="15.75" thickBot="1" x14ac:dyDescent="0.3">
      <c r="B24" s="220">
        <v>5</v>
      </c>
      <c r="C24" s="900" t="s">
        <v>414</v>
      </c>
      <c r="D24" s="901"/>
      <c r="E24" s="903"/>
    </row>
    <row r="25" spans="2:8" ht="28.5" x14ac:dyDescent="0.25">
      <c r="B25" s="204">
        <v>5.0999999999999996</v>
      </c>
      <c r="C25" s="902" t="s">
        <v>332</v>
      </c>
      <c r="D25" s="1523"/>
      <c r="E25" s="1527" t="s">
        <v>1071</v>
      </c>
    </row>
    <row r="26" spans="2:8" ht="28.5" x14ac:dyDescent="0.25">
      <c r="B26" s="204">
        <v>5.2</v>
      </c>
      <c r="C26" s="205" t="s">
        <v>330</v>
      </c>
      <c r="D26" s="1524"/>
      <c r="E26" s="1283" t="s">
        <v>1071</v>
      </c>
    </row>
    <row r="27" spans="2:8" ht="29.25" thickBot="1" x14ac:dyDescent="0.3">
      <c r="B27" s="230">
        <v>5.3</v>
      </c>
      <c r="C27" s="231" t="s">
        <v>733</v>
      </c>
      <c r="D27" s="1525"/>
      <c r="E27" s="979" t="s">
        <v>1071</v>
      </c>
    </row>
    <row r="28" spans="2:8" ht="100.5" thickBot="1" x14ac:dyDescent="0.3">
      <c r="B28" s="224">
        <v>6</v>
      </c>
      <c r="C28" s="819" t="s">
        <v>715</v>
      </c>
      <c r="D28" s="974">
        <v>2.0799999999999999E-2</v>
      </c>
      <c r="E28" s="975" t="s">
        <v>890</v>
      </c>
    </row>
    <row r="29" spans="2:8" ht="43.5" thickBot="1" x14ac:dyDescent="0.3">
      <c r="B29" s="224">
        <v>7</v>
      </c>
      <c r="C29" s="819" t="s">
        <v>695</v>
      </c>
      <c r="D29" s="906">
        <v>1.92</v>
      </c>
      <c r="E29" s="907" t="s">
        <v>779</v>
      </c>
    </row>
    <row r="30" spans="2:8" ht="29.25" thickBot="1" x14ac:dyDescent="0.3">
      <c r="B30" s="224">
        <v>8</v>
      </c>
      <c r="C30" s="819" t="s">
        <v>696</v>
      </c>
      <c r="D30" s="906">
        <v>12.04</v>
      </c>
      <c r="E30" s="907" t="s">
        <v>780</v>
      </c>
    </row>
    <row r="31" spans="2:8" ht="29.25" thickBot="1" x14ac:dyDescent="0.3">
      <c r="B31" s="224">
        <v>9</v>
      </c>
      <c r="C31" s="820" t="s">
        <v>697</v>
      </c>
      <c r="D31" s="1526"/>
      <c r="E31" s="975" t="s">
        <v>1071</v>
      </c>
    </row>
    <row r="32" spans="2:8" s="138" customFormat="1" ht="42.75" x14ac:dyDescent="0.25">
      <c r="B32" s="232">
        <v>10</v>
      </c>
      <c r="C32" s="813" t="s">
        <v>716</v>
      </c>
      <c r="D32" s="976">
        <v>0.14993065720239282</v>
      </c>
      <c r="E32" s="977" t="s">
        <v>891</v>
      </c>
      <c r="F32"/>
      <c r="G32"/>
      <c r="H32"/>
    </row>
    <row r="33" spans="2:5" ht="43.5" thickBot="1" x14ac:dyDescent="0.3">
      <c r="B33" s="306">
        <v>10.1</v>
      </c>
      <c r="C33" s="821" t="s">
        <v>623</v>
      </c>
      <c r="D33" s="978">
        <v>134758503.94499999</v>
      </c>
      <c r="E33" s="979" t="s">
        <v>891</v>
      </c>
    </row>
    <row r="34" spans="2:5" ht="15.75" thickBot="1" x14ac:dyDescent="0.3">
      <c r="B34" s="308">
        <v>11</v>
      </c>
      <c r="C34" s="900" t="s">
        <v>362</v>
      </c>
      <c r="D34" s="901"/>
      <c r="E34" s="229"/>
    </row>
    <row r="35" spans="2:5" x14ac:dyDescent="0.25">
      <c r="B35" s="309">
        <v>11.1</v>
      </c>
      <c r="C35" s="899" t="s">
        <v>329</v>
      </c>
      <c r="D35" s="980">
        <v>190.88068451674562</v>
      </c>
      <c r="E35" s="204"/>
    </row>
    <row r="36" spans="2:5" x14ac:dyDescent="0.25">
      <c r="B36" s="309">
        <v>11.2</v>
      </c>
      <c r="C36" s="311" t="s">
        <v>453</v>
      </c>
      <c r="D36" s="981">
        <v>201.3580554323172</v>
      </c>
      <c r="E36" s="204"/>
    </row>
    <row r="37" spans="2:5" x14ac:dyDescent="0.25">
      <c r="B37" s="309">
        <v>11.3</v>
      </c>
      <c r="C37" s="311" t="s">
        <v>454</v>
      </c>
      <c r="D37" s="981">
        <v>22803603.798117783</v>
      </c>
      <c r="E37" s="204"/>
    </row>
    <row r="38" spans="2:5" x14ac:dyDescent="0.25">
      <c r="B38" s="309">
        <v>11.4</v>
      </c>
      <c r="C38" s="311" t="s">
        <v>455</v>
      </c>
      <c r="D38" s="982">
        <v>16059084.136939967</v>
      </c>
      <c r="E38" s="204"/>
    </row>
    <row r="39" spans="2:5" x14ac:dyDescent="0.25">
      <c r="B39" s="312">
        <v>11.5</v>
      </c>
      <c r="C39" s="313" t="s">
        <v>456</v>
      </c>
      <c r="D39" s="982">
        <v>4579814.400949169</v>
      </c>
      <c r="E39" s="306"/>
    </row>
    <row r="40" spans="2:5" ht="15.75" thickBot="1" x14ac:dyDescent="0.3">
      <c r="B40" s="310">
        <v>11.6</v>
      </c>
      <c r="C40" s="314" t="s">
        <v>457</v>
      </c>
      <c r="D40" s="983">
        <v>11479269.735365111</v>
      </c>
      <c r="E40" s="307"/>
    </row>
    <row r="41" spans="2:5" x14ac:dyDescent="0.25">
      <c r="B41" s="179"/>
    </row>
    <row r="42" spans="2:5" x14ac:dyDescent="0.25">
      <c r="B42" s="179"/>
    </row>
  </sheetData>
  <sheetProtection algorithmName="SHA-512" hashValue="OIOYgF4rK9G4C3eRN6TrEU+qGnyV1kQbXx51X8oqHAwbsIqp9YW9W//C7O32I9XbXeBGhNX6UkoSuAjylc1Pag==" saltValue="Pg0+MGI1weKt19/1JRCslA==" spinCount="100000" sheet="1" objects="1" scenarios="1"/>
  <mergeCells count="5">
    <mergeCell ref="B4:B5"/>
    <mergeCell ref="C4:C5"/>
    <mergeCell ref="E4:E5"/>
    <mergeCell ref="D4:D5"/>
    <mergeCell ref="B2:E2"/>
  </mergeCells>
  <printOptions horizontalCentered="1"/>
  <pageMargins left="0.7" right="0.7" top="0.75" bottom="0.75" header="0.3" footer="0.3"/>
  <pageSetup paperSize="9" scale="49" orientation="landscape" r:id="rId1"/>
  <headerFooter>
    <oddHeader>&amp;L&amp;"Tahoma,Bold"Банка/Штедилница______________________&amp;R&amp;"Tahoma,Bold"Образец НП</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F13"/>
  <sheetViews>
    <sheetView showGridLines="0" zoomScaleNormal="100" workbookViewId="0">
      <selection activeCell="C7" sqref="C7"/>
    </sheetView>
  </sheetViews>
  <sheetFormatPr defaultColWidth="9.140625" defaultRowHeight="15" x14ac:dyDescent="0.25"/>
  <cols>
    <col min="1" max="1" width="9.140625" style="1"/>
    <col min="2" max="2" width="47.7109375" style="1" customWidth="1"/>
    <col min="3" max="3" width="121.85546875" style="1" customWidth="1"/>
    <col min="4" max="4" width="27.28515625" customWidth="1"/>
    <col min="5" max="5" width="19.140625" customWidth="1"/>
    <col min="6" max="6" width="14" customWidth="1"/>
    <col min="7" max="16384" width="9.140625" style="1"/>
  </cols>
  <sheetData>
    <row r="1" spans="1:3" ht="15" customHeight="1" x14ac:dyDescent="0.25">
      <c r="A1" s="1310"/>
      <c r="B1" s="1310"/>
      <c r="C1" s="1310"/>
    </row>
    <row r="2" spans="1:3" x14ac:dyDescent="0.25">
      <c r="A2" s="1310" t="s">
        <v>661</v>
      </c>
      <c r="B2" s="1310"/>
      <c r="C2" s="1310"/>
    </row>
    <row r="3" spans="1:3" ht="15.75" thickBot="1" x14ac:dyDescent="0.3"/>
    <row r="4" spans="1:3" ht="30.2" customHeight="1" thickBot="1" x14ac:dyDescent="0.3">
      <c r="A4" s="242" t="s">
        <v>0</v>
      </c>
      <c r="B4" s="243" t="s">
        <v>343</v>
      </c>
      <c r="C4" s="244" t="s">
        <v>29</v>
      </c>
    </row>
    <row r="5" spans="1:3" ht="17.100000000000001" customHeight="1" thickBot="1" x14ac:dyDescent="0.3">
      <c r="A5" s="213">
        <v>1</v>
      </c>
      <c r="B5" s="214">
        <v>2</v>
      </c>
      <c r="C5" s="215">
        <v>3</v>
      </c>
    </row>
    <row r="6" spans="1:3" ht="185.25" x14ac:dyDescent="0.25">
      <c r="A6" s="2">
        <v>1</v>
      </c>
      <c r="B6" s="212" t="s">
        <v>340</v>
      </c>
      <c r="C6" s="3" t="s">
        <v>886</v>
      </c>
    </row>
    <row r="7" spans="1:3" ht="71.25" x14ac:dyDescent="0.25">
      <c r="A7" s="216">
        <v>2</v>
      </c>
      <c r="B7" s="211" t="s">
        <v>341</v>
      </c>
      <c r="C7" s="4" t="s">
        <v>887</v>
      </c>
    </row>
    <row r="8" spans="1:3" ht="57" x14ac:dyDescent="0.25">
      <c r="A8" s="216">
        <v>3</v>
      </c>
      <c r="B8" s="211" t="s">
        <v>342</v>
      </c>
      <c r="C8" s="4" t="s">
        <v>888</v>
      </c>
    </row>
    <row r="9" spans="1:3" ht="71.25" x14ac:dyDescent="0.25">
      <c r="A9" s="216">
        <v>4</v>
      </c>
      <c r="B9" s="305" t="s">
        <v>344</v>
      </c>
      <c r="C9" s="4" t="s">
        <v>889</v>
      </c>
    </row>
    <row r="10" spans="1:3" ht="114" x14ac:dyDescent="0.25">
      <c r="A10" s="355">
        <v>5</v>
      </c>
      <c r="B10" s="446" t="s">
        <v>717</v>
      </c>
      <c r="C10" s="4" t="s">
        <v>1031</v>
      </c>
    </row>
    <row r="12" spans="1:3" x14ac:dyDescent="0.25">
      <c r="C12" s="198"/>
    </row>
    <row r="13" spans="1:3" x14ac:dyDescent="0.25">
      <c r="C13" s="198"/>
    </row>
  </sheetData>
  <sheetProtection algorithmName="SHA-512" hashValue="s9sAWkr+pNkaJ+ucy84x+MaDMEBdatFxUgrtrC2bRnWNmPq4e166E2NRhedE9RE6xEGr4HX04DUsTvVRlkNTFw==" saltValue="dWWj9fWinf6xQMyNj4IOyQ==" spinCount="100000" sheet="1" objects="1" scenarios="1"/>
  <mergeCells count="2">
    <mergeCell ref="A1:C1"/>
    <mergeCell ref="A2:C2"/>
  </mergeCells>
  <conditionalFormatting sqref="C7:C8">
    <cfRule type="cellIs" dxfId="11" priority="3" stopIfTrue="1" operator="lessThan">
      <formula>0</formula>
    </cfRule>
  </conditionalFormatting>
  <conditionalFormatting sqref="C9">
    <cfRule type="cellIs" dxfId="10" priority="2" stopIfTrue="1" operator="lessThan">
      <formula>0</formula>
    </cfRule>
  </conditionalFormatting>
  <conditionalFormatting sqref="C10">
    <cfRule type="cellIs" dxfId="9" priority="1" stopIfTrue="1" operator="lessThan">
      <formula>0</formula>
    </cfRule>
  </conditionalFormatting>
  <printOptions horizontalCentered="1"/>
  <pageMargins left="0.7" right="0.7" top="0.75" bottom="0.75" header="0.3" footer="0.3"/>
  <pageSetup paperSize="9" scale="86" orientation="landscape" r:id="rId1"/>
  <headerFooter>
    <oddHeader>&amp;L&amp;"Tahoma,Bold"Банка/Штедилница______________________&amp;R&amp;"Tahoma,Bold"Образец УР1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2:H25"/>
  <sheetViews>
    <sheetView showGridLines="0" zoomScaleNormal="100" workbookViewId="0">
      <selection activeCell="D6" sqref="D6"/>
    </sheetView>
  </sheetViews>
  <sheetFormatPr defaultColWidth="9.140625" defaultRowHeight="15" x14ac:dyDescent="0.25"/>
  <cols>
    <col min="1" max="2" width="9.140625" style="1"/>
    <col min="3" max="3" width="42.42578125" style="1" customWidth="1"/>
    <col min="4" max="4" width="159.7109375" style="1" customWidth="1"/>
    <col min="5" max="5" width="28.7109375" customWidth="1"/>
    <col min="6" max="6" width="20.85546875" customWidth="1"/>
    <col min="7" max="7" width="11.5703125" customWidth="1"/>
    <col min="8" max="8" width="23" customWidth="1"/>
    <col min="9" max="16384" width="9.140625" style="1"/>
  </cols>
  <sheetData>
    <row r="2" spans="2:4" x14ac:dyDescent="0.25">
      <c r="B2" s="1310" t="s">
        <v>350</v>
      </c>
      <c r="C2" s="1310"/>
      <c r="D2" s="1310"/>
    </row>
    <row r="3" spans="2:4" ht="15.75" thickBot="1" x14ac:dyDescent="0.3"/>
    <row r="4" spans="2:4" ht="29.25" thickBot="1" x14ac:dyDescent="0.3">
      <c r="B4" s="251" t="s">
        <v>0</v>
      </c>
      <c r="C4" s="252" t="s">
        <v>345</v>
      </c>
      <c r="D4" s="253" t="s">
        <v>29</v>
      </c>
    </row>
    <row r="5" spans="2:4" ht="76.7" customHeight="1" thickBot="1" x14ac:dyDescent="0.3">
      <c r="B5" s="233">
        <v>1</v>
      </c>
      <c r="C5" s="234">
        <v>2</v>
      </c>
      <c r="D5" s="354">
        <v>3</v>
      </c>
    </row>
    <row r="6" spans="2:4" ht="409.5" x14ac:dyDescent="0.25">
      <c r="B6" s="239">
        <v>1</v>
      </c>
      <c r="C6" s="681" t="s">
        <v>418</v>
      </c>
      <c r="D6" s="3" t="s">
        <v>781</v>
      </c>
    </row>
    <row r="7" spans="2:4" ht="313.5" x14ac:dyDescent="0.25">
      <c r="B7" s="455">
        <v>2</v>
      </c>
      <c r="C7" s="446" t="s">
        <v>419</v>
      </c>
      <c r="D7" s="456" t="s">
        <v>782</v>
      </c>
    </row>
    <row r="8" spans="2:4" ht="28.5" x14ac:dyDescent="0.25">
      <c r="B8" s="237">
        <v>3</v>
      </c>
      <c r="C8" s="818" t="s">
        <v>718</v>
      </c>
      <c r="D8" s="4"/>
    </row>
    <row r="9" spans="2:4" x14ac:dyDescent="0.25">
      <c r="B9" s="355"/>
      <c r="C9" s="446" t="s">
        <v>415</v>
      </c>
      <c r="D9" s="4" t="s">
        <v>783</v>
      </c>
    </row>
    <row r="10" spans="2:4" ht="28.5" x14ac:dyDescent="0.25">
      <c r="B10" s="355"/>
      <c r="C10" s="446"/>
      <c r="D10" s="4" t="s">
        <v>784</v>
      </c>
    </row>
    <row r="11" spans="2:4" x14ac:dyDescent="0.25">
      <c r="B11" s="355"/>
      <c r="C11" s="446"/>
      <c r="D11" s="4" t="s">
        <v>785</v>
      </c>
    </row>
    <row r="12" spans="2:4" ht="28.5" x14ac:dyDescent="0.25">
      <c r="B12" s="355"/>
      <c r="C12" s="446"/>
      <c r="D12" s="4" t="s">
        <v>786</v>
      </c>
    </row>
    <row r="13" spans="2:4" ht="42.75" x14ac:dyDescent="0.25">
      <c r="B13" s="355"/>
      <c r="C13" s="446"/>
      <c r="D13" s="4" t="s">
        <v>787</v>
      </c>
    </row>
    <row r="14" spans="2:4" ht="28.5" x14ac:dyDescent="0.25">
      <c r="B14" s="355"/>
      <c r="C14" s="446"/>
      <c r="D14" s="4" t="s">
        <v>788</v>
      </c>
    </row>
    <row r="15" spans="2:4" x14ac:dyDescent="0.25">
      <c r="B15" s="355"/>
      <c r="C15" s="446" t="s">
        <v>417</v>
      </c>
      <c r="D15" s="4"/>
    </row>
    <row r="16" spans="2:4" ht="42.75" x14ac:dyDescent="0.25">
      <c r="B16" s="355"/>
      <c r="C16" s="446"/>
      <c r="D16" s="4" t="s">
        <v>789</v>
      </c>
    </row>
    <row r="17" spans="2:4" ht="156.75" x14ac:dyDescent="0.25">
      <c r="B17" s="237">
        <v>4</v>
      </c>
      <c r="C17" s="236" t="s">
        <v>348</v>
      </c>
      <c r="D17" s="921" t="s">
        <v>790</v>
      </c>
    </row>
    <row r="18" spans="2:4" ht="128.25" x14ac:dyDescent="0.25">
      <c r="B18" s="355"/>
      <c r="C18" s="446"/>
      <c r="D18" s="921" t="s">
        <v>791</v>
      </c>
    </row>
    <row r="19" spans="2:4" ht="156.75" x14ac:dyDescent="0.25">
      <c r="B19" s="355"/>
      <c r="C19" s="446"/>
      <c r="D19" s="921" t="s">
        <v>792</v>
      </c>
    </row>
    <row r="20" spans="2:4" ht="85.5" x14ac:dyDescent="0.25">
      <c r="B20" s="237">
        <v>5</v>
      </c>
      <c r="C20" s="236" t="s">
        <v>420</v>
      </c>
      <c r="D20" s="4" t="s">
        <v>793</v>
      </c>
    </row>
    <row r="21" spans="2:4" ht="57" x14ac:dyDescent="0.25">
      <c r="B21" s="355"/>
      <c r="C21" s="446"/>
      <c r="D21" s="4" t="s">
        <v>794</v>
      </c>
    </row>
    <row r="22" spans="2:4" ht="142.5" x14ac:dyDescent="0.25">
      <c r="B22" s="237">
        <v>6</v>
      </c>
      <c r="C22" s="236" t="s">
        <v>346</v>
      </c>
      <c r="D22" s="254" t="s">
        <v>1026</v>
      </c>
    </row>
    <row r="23" spans="2:4" ht="299.25" x14ac:dyDescent="0.25">
      <c r="B23" s="240">
        <v>7</v>
      </c>
      <c r="C23" s="235" t="s">
        <v>349</v>
      </c>
      <c r="D23" s="254" t="s">
        <v>1055</v>
      </c>
    </row>
    <row r="24" spans="2:4" ht="15.75" thickBot="1" x14ac:dyDescent="0.3">
      <c r="B24" s="238">
        <v>8</v>
      </c>
      <c r="C24" s="197" t="s">
        <v>350</v>
      </c>
      <c r="D24" s="922" t="s">
        <v>795</v>
      </c>
    </row>
    <row r="25" spans="2:4" x14ac:dyDescent="0.25">
      <c r="D25" s="179"/>
    </row>
  </sheetData>
  <sheetProtection algorithmName="SHA-512" hashValue="pp6btfbVP9+NcGnBfttb7awJcUMUIS9vGzwACzI07TkMhiglxFln9p5AXtlll/qzT2LCvRMFMopKvE8m3Zq3yw==" saltValue="sTD8nasA9WnmsDhvo+dDAw==" spinCount="100000" sheet="1" objects="1" scenarios="1"/>
  <mergeCells count="1">
    <mergeCell ref="B2:D2"/>
  </mergeCells>
  <conditionalFormatting sqref="D8 D15 D23">
    <cfRule type="cellIs" dxfId="8" priority="7" stopIfTrue="1" operator="lessThan">
      <formula>0</formula>
    </cfRule>
  </conditionalFormatting>
  <conditionalFormatting sqref="D9:D14">
    <cfRule type="cellIs" dxfId="7" priority="5" stopIfTrue="1" operator="lessThan">
      <formula>0</formula>
    </cfRule>
  </conditionalFormatting>
  <conditionalFormatting sqref="D16">
    <cfRule type="cellIs" dxfId="6" priority="4" stopIfTrue="1" operator="lessThan">
      <formula>0</formula>
    </cfRule>
  </conditionalFormatting>
  <conditionalFormatting sqref="D17:D19">
    <cfRule type="cellIs" dxfId="5" priority="3" stopIfTrue="1" operator="lessThan">
      <formula>0</formula>
    </cfRule>
  </conditionalFormatting>
  <conditionalFormatting sqref="D20:D21">
    <cfRule type="cellIs" dxfId="4" priority="2" stopIfTrue="1" operator="lessThan">
      <formula>0</formula>
    </cfRule>
  </conditionalFormatting>
  <conditionalFormatting sqref="D22">
    <cfRule type="cellIs" dxfId="3" priority="1" stopIfTrue="1" operator="lessThan">
      <formula>0</formula>
    </cfRule>
  </conditionalFormatting>
  <hyperlinks>
    <hyperlink ref="D24" r:id="rId1" xr:uid="{ED9D8EE4-EEEA-4657-A8E3-139FD433D5FC}"/>
  </hyperlinks>
  <printOptions horizontalCentered="1"/>
  <pageMargins left="0.7" right="0.7" top="0.75" bottom="0.75" header="0.3" footer="0.3"/>
  <pageSetup paperSize="9" scale="56" orientation="landscape" r:id="rId2"/>
  <headerFooter>
    <oddHeader>&amp;L&amp;"Tahoma,Bold"Банка/Штедилница______________________&amp;R&amp;"Tahoma,Bold"Образец КО1</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B1:H54"/>
  <sheetViews>
    <sheetView showGridLines="0" zoomScaleNormal="100" workbookViewId="0">
      <selection activeCell="D9" sqref="D9"/>
    </sheetView>
  </sheetViews>
  <sheetFormatPr defaultColWidth="9.140625" defaultRowHeight="14.25" x14ac:dyDescent="0.2"/>
  <cols>
    <col min="1" max="1" width="9.140625" style="1"/>
    <col min="2" max="2" width="11.5703125" style="1" bestFit="1" customWidth="1"/>
    <col min="3" max="3" width="33.140625" style="1" customWidth="1"/>
    <col min="4" max="4" width="99.42578125" style="1" customWidth="1"/>
    <col min="5" max="5" width="29.28515625" style="1" customWidth="1"/>
    <col min="6" max="6" width="34.140625" style="1" customWidth="1"/>
    <col min="7" max="7" width="20.140625" style="1" customWidth="1"/>
    <col min="8" max="8" width="47.140625" style="1" customWidth="1"/>
    <col min="9" max="16384" width="9.140625" style="1"/>
  </cols>
  <sheetData>
    <row r="1" spans="2:8" x14ac:dyDescent="0.2">
      <c r="B1" s="1310" t="s">
        <v>662</v>
      </c>
      <c r="C1" s="1310"/>
      <c r="D1" s="1310"/>
    </row>
    <row r="3" spans="2:8" ht="15" thickBot="1" x14ac:dyDescent="0.25">
      <c r="B3" s="138" t="s">
        <v>469</v>
      </c>
    </row>
    <row r="4" spans="2:8" ht="29.25" thickBot="1" x14ac:dyDescent="0.3">
      <c r="B4" s="274" t="s">
        <v>0</v>
      </c>
      <c r="C4" s="823" t="s">
        <v>351</v>
      </c>
      <c r="D4" s="824" t="s">
        <v>29</v>
      </c>
      <c r="E4"/>
      <c r="F4"/>
      <c r="G4"/>
    </row>
    <row r="5" spans="2:8" ht="15.75" thickBot="1" x14ac:dyDescent="0.3">
      <c r="B5" s="825">
        <v>1</v>
      </c>
      <c r="C5" s="826">
        <v>2</v>
      </c>
      <c r="D5" s="1279">
        <v>3</v>
      </c>
      <c r="E5"/>
      <c r="F5"/>
      <c r="G5"/>
    </row>
    <row r="6" spans="2:8" ht="71.25" x14ac:dyDescent="0.2">
      <c r="B6" s="827">
        <v>1</v>
      </c>
      <c r="C6" s="828" t="s">
        <v>363</v>
      </c>
      <c r="D6" s="256" t="s">
        <v>1033</v>
      </c>
      <c r="E6" s="5"/>
      <c r="F6" s="5"/>
      <c r="G6" s="5"/>
    </row>
    <row r="7" spans="2:8" x14ac:dyDescent="0.2">
      <c r="B7" s="829">
        <v>2</v>
      </c>
      <c r="C7" s="830" t="s">
        <v>347</v>
      </c>
      <c r="D7" s="461" t="s">
        <v>989</v>
      </c>
      <c r="E7" s="5"/>
      <c r="F7" s="5"/>
      <c r="G7" s="5"/>
    </row>
    <row r="8" spans="2:8" ht="42.75" x14ac:dyDescent="0.2">
      <c r="B8" s="831">
        <v>3</v>
      </c>
      <c r="C8" s="832" t="s">
        <v>353</v>
      </c>
      <c r="D8" s="833" t="s">
        <v>1034</v>
      </c>
      <c r="E8" s="5"/>
      <c r="F8" s="5"/>
      <c r="G8" s="5"/>
    </row>
    <row r="9" spans="2:8" ht="57" x14ac:dyDescent="0.2">
      <c r="B9" s="831">
        <v>4</v>
      </c>
      <c r="C9" s="818" t="s">
        <v>719</v>
      </c>
      <c r="D9" s="833" t="s">
        <v>1035</v>
      </c>
      <c r="E9" s="5"/>
      <c r="F9" s="5"/>
      <c r="G9" s="5"/>
    </row>
    <row r="10" spans="2:8" ht="72" thickBot="1" x14ac:dyDescent="0.25">
      <c r="B10" s="834">
        <v>5</v>
      </c>
      <c r="C10" s="822" t="s">
        <v>352</v>
      </c>
      <c r="D10" s="835" t="s">
        <v>1036</v>
      </c>
      <c r="E10" s="5"/>
      <c r="F10" s="5"/>
      <c r="G10" s="5"/>
    </row>
    <row r="11" spans="2:8" x14ac:dyDescent="0.2">
      <c r="B11" s="5"/>
      <c r="C11" s="5"/>
      <c r="D11" s="836"/>
      <c r="E11" s="5"/>
      <c r="F11" s="5"/>
      <c r="G11" s="5"/>
    </row>
    <row r="12" spans="2:8" ht="15" thickBot="1" x14ac:dyDescent="0.25">
      <c r="B12" s="9" t="s">
        <v>423</v>
      </c>
      <c r="C12" s="5"/>
      <c r="D12" s="5"/>
      <c r="E12" s="5"/>
      <c r="F12" s="5"/>
      <c r="G12" s="5"/>
    </row>
    <row r="13" spans="2:8" ht="57.75" thickBot="1" x14ac:dyDescent="0.25">
      <c r="B13" s="246" t="s">
        <v>0</v>
      </c>
      <c r="C13" s="1319" t="s">
        <v>29</v>
      </c>
      <c r="D13" s="1320"/>
      <c r="E13" s="206" t="s">
        <v>691</v>
      </c>
      <c r="F13" s="206" t="s">
        <v>692</v>
      </c>
      <c r="G13" s="206" t="s">
        <v>272</v>
      </c>
      <c r="H13" s="247" t="s">
        <v>273</v>
      </c>
    </row>
    <row r="14" spans="2:8" ht="15.75" customHeight="1" thickBot="1" x14ac:dyDescent="0.25">
      <c r="B14" s="250">
        <v>1</v>
      </c>
      <c r="C14" s="1321">
        <v>2</v>
      </c>
      <c r="D14" s="1322"/>
      <c r="E14" s="248">
        <v>3</v>
      </c>
      <c r="F14" s="248">
        <v>4</v>
      </c>
      <c r="G14" s="248">
        <v>5</v>
      </c>
      <c r="H14" s="249">
        <v>6</v>
      </c>
    </row>
    <row r="15" spans="2:8" x14ac:dyDescent="0.2">
      <c r="B15" s="245">
        <v>1</v>
      </c>
      <c r="C15" s="1325" t="s">
        <v>720</v>
      </c>
      <c r="D15" s="328" t="s">
        <v>470</v>
      </c>
      <c r="E15" s="1230">
        <v>8</v>
      </c>
      <c r="F15" s="1230">
        <v>5</v>
      </c>
      <c r="G15" s="1230">
        <v>86</v>
      </c>
      <c r="H15" s="1237">
        <v>820</v>
      </c>
    </row>
    <row r="16" spans="2:8" ht="15" customHeight="1" thickBot="1" x14ac:dyDescent="0.25">
      <c r="B16" s="173">
        <v>2</v>
      </c>
      <c r="C16" s="1326"/>
      <c r="D16" s="691" t="s">
        <v>721</v>
      </c>
      <c r="E16" s="1231">
        <v>6502.52</v>
      </c>
      <c r="F16" s="1231">
        <v>32384.205999999998</v>
      </c>
      <c r="G16" s="1235">
        <v>180636</v>
      </c>
      <c r="H16" s="1235">
        <v>707111</v>
      </c>
    </row>
    <row r="17" spans="2:8" x14ac:dyDescent="0.2">
      <c r="B17" s="172">
        <v>3</v>
      </c>
      <c r="C17" s="1327" t="s">
        <v>722</v>
      </c>
      <c r="D17" s="457" t="s">
        <v>471</v>
      </c>
      <c r="E17" s="1242">
        <v>0</v>
      </c>
      <c r="F17" s="1232">
        <v>4</v>
      </c>
      <c r="G17" s="1232">
        <v>84</v>
      </c>
      <c r="H17" s="1238">
        <v>763</v>
      </c>
    </row>
    <row r="18" spans="2:8" ht="15" customHeight="1" thickBot="1" x14ac:dyDescent="0.25">
      <c r="B18" s="171">
        <v>4</v>
      </c>
      <c r="C18" s="1326"/>
      <c r="D18" s="692" t="s">
        <v>723</v>
      </c>
      <c r="E18" s="1243">
        <v>0</v>
      </c>
      <c r="F18" s="1233">
        <v>5217</v>
      </c>
      <c r="G18" s="1236">
        <v>55771</v>
      </c>
      <c r="H18" s="1236">
        <v>216787</v>
      </c>
    </row>
    <row r="19" spans="2:8" ht="15.75" customHeight="1" thickBot="1" x14ac:dyDescent="0.25">
      <c r="B19" s="458">
        <v>5</v>
      </c>
      <c r="C19" s="1323" t="s">
        <v>724</v>
      </c>
      <c r="D19" s="1324"/>
      <c r="E19" s="1234">
        <f>6502.52+722.484</f>
        <v>7225.0040000000008</v>
      </c>
      <c r="F19" s="1234">
        <v>37601.205999999998</v>
      </c>
      <c r="G19" s="1234">
        <v>236407</v>
      </c>
      <c r="H19" s="1234">
        <v>923898</v>
      </c>
    </row>
    <row r="20" spans="2:8" x14ac:dyDescent="0.2">
      <c r="B20" s="5"/>
      <c r="C20" s="5"/>
      <c r="D20" s="5"/>
      <c r="E20" s="5"/>
      <c r="F20" s="5"/>
      <c r="G20" s="5"/>
    </row>
    <row r="21" spans="2:8" ht="14.25" customHeight="1" thickBot="1" x14ac:dyDescent="0.25">
      <c r="B21" s="1318" t="s">
        <v>725</v>
      </c>
      <c r="C21" s="1318"/>
      <c r="D21" s="1318"/>
      <c r="E21" s="5"/>
      <c r="F21" s="5"/>
      <c r="G21" s="5"/>
    </row>
    <row r="22" spans="2:8" ht="29.25" thickBot="1" x14ac:dyDescent="0.25">
      <c r="B22" s="837" t="s">
        <v>303</v>
      </c>
      <c r="C22" s="838" t="s">
        <v>354</v>
      </c>
      <c r="D22" s="837" t="s">
        <v>726</v>
      </c>
      <c r="F22" s="5"/>
    </row>
    <row r="23" spans="2:8" ht="90" customHeight="1" thickBot="1" x14ac:dyDescent="0.25">
      <c r="B23" s="839">
        <v>1</v>
      </c>
      <c r="C23" s="825">
        <v>2</v>
      </c>
      <c r="D23" s="840">
        <v>3</v>
      </c>
      <c r="F23" s="5"/>
    </row>
    <row r="24" spans="2:8" ht="15" thickBot="1" x14ac:dyDescent="0.25">
      <c r="B24" s="841" t="s">
        <v>5</v>
      </c>
      <c r="C24" s="842" t="s">
        <v>691</v>
      </c>
      <c r="D24" s="842"/>
      <c r="E24" s="5"/>
      <c r="F24" s="5"/>
      <c r="G24" s="5"/>
    </row>
    <row r="25" spans="2:8" x14ac:dyDescent="0.2">
      <c r="B25" s="843">
        <v>1</v>
      </c>
      <c r="C25" s="844" t="s">
        <v>1043</v>
      </c>
      <c r="D25" s="1239">
        <f>886.702+98.52</f>
        <v>985.22199999999998</v>
      </c>
      <c r="E25" s="5"/>
      <c r="F25" s="5"/>
      <c r="G25" s="5"/>
    </row>
    <row r="26" spans="2:8" x14ac:dyDescent="0.2">
      <c r="B26" s="815">
        <v>2</v>
      </c>
      <c r="C26" s="845" t="s">
        <v>1044</v>
      </c>
      <c r="D26" s="1240">
        <f>591.153+65.682</f>
        <v>656.83500000000004</v>
      </c>
      <c r="E26" s="5"/>
      <c r="F26" s="5"/>
      <c r="G26" s="5"/>
    </row>
    <row r="27" spans="2:8" x14ac:dyDescent="0.2">
      <c r="B27" s="815">
        <v>3</v>
      </c>
      <c r="C27" s="845" t="s">
        <v>1045</v>
      </c>
      <c r="D27" s="1240">
        <f>886.701+98.52</f>
        <v>985.221</v>
      </c>
      <c r="E27" s="5"/>
      <c r="F27" s="5"/>
      <c r="G27" s="5"/>
    </row>
    <row r="28" spans="2:8" x14ac:dyDescent="0.2">
      <c r="B28" s="815">
        <v>4</v>
      </c>
      <c r="C28" s="845" t="s">
        <v>1046</v>
      </c>
      <c r="D28" s="1239">
        <f>886.703+98.52</f>
        <v>985.22299999999996</v>
      </c>
      <c r="E28" s="5"/>
      <c r="F28" s="5"/>
      <c r="G28" s="5"/>
    </row>
    <row r="29" spans="2:8" x14ac:dyDescent="0.2">
      <c r="B29" s="1244">
        <v>5</v>
      </c>
      <c r="C29" s="1245" t="s">
        <v>1047</v>
      </c>
      <c r="D29" s="1240">
        <f>886.702+98.52</f>
        <v>985.22199999999998</v>
      </c>
      <c r="E29" s="5"/>
      <c r="F29" s="5"/>
      <c r="G29" s="5"/>
    </row>
    <row r="30" spans="2:8" x14ac:dyDescent="0.2">
      <c r="B30" s="1244">
        <v>6</v>
      </c>
      <c r="C30" s="1245" t="s">
        <v>1048</v>
      </c>
      <c r="D30" s="1240">
        <f>886.702+98.52</f>
        <v>985.22199999999998</v>
      </c>
      <c r="E30" s="5"/>
      <c r="F30" s="5"/>
      <c r="G30" s="5"/>
    </row>
    <row r="31" spans="2:8" x14ac:dyDescent="0.2">
      <c r="B31" s="1244">
        <v>7</v>
      </c>
      <c r="C31" s="1245" t="s">
        <v>1049</v>
      </c>
      <c r="D31" s="1239">
        <f>886.702+98.52</f>
        <v>985.22199999999998</v>
      </c>
      <c r="E31" s="5"/>
      <c r="F31" s="5"/>
      <c r="G31" s="5"/>
    </row>
    <row r="32" spans="2:8" ht="15" thickBot="1" x14ac:dyDescent="0.25">
      <c r="B32" s="817">
        <v>8</v>
      </c>
      <c r="C32" s="846" t="s">
        <v>1037</v>
      </c>
      <c r="D32" s="1240">
        <f>591.155+65.682</f>
        <v>656.83699999999999</v>
      </c>
      <c r="E32" s="5"/>
      <c r="F32" s="5"/>
      <c r="G32" s="5"/>
    </row>
    <row r="33" spans="2:7" ht="15" thickBot="1" x14ac:dyDescent="0.25">
      <c r="B33" s="841" t="s">
        <v>9</v>
      </c>
      <c r="C33" s="842" t="s">
        <v>692</v>
      </c>
      <c r="D33" s="842"/>
      <c r="E33" s="5"/>
      <c r="F33" s="5"/>
      <c r="G33" s="5"/>
    </row>
    <row r="34" spans="2:7" x14ac:dyDescent="0.2">
      <c r="B34" s="843">
        <v>1</v>
      </c>
      <c r="C34" s="844" t="s">
        <v>1037</v>
      </c>
      <c r="D34" s="1239">
        <v>1603</v>
      </c>
      <c r="E34" s="5"/>
      <c r="F34" s="5"/>
      <c r="G34" s="5"/>
    </row>
    <row r="35" spans="2:7" x14ac:dyDescent="0.2">
      <c r="B35" s="815">
        <v>2</v>
      </c>
      <c r="C35" s="845" t="s">
        <v>1038</v>
      </c>
      <c r="D35" s="1240">
        <v>10344</v>
      </c>
      <c r="E35" s="5"/>
      <c r="F35" s="5"/>
      <c r="G35" s="5"/>
    </row>
    <row r="36" spans="2:7" x14ac:dyDescent="0.2">
      <c r="B36" s="815">
        <v>3</v>
      </c>
      <c r="C36" s="845" t="s">
        <v>1039</v>
      </c>
      <c r="D36" s="1240">
        <v>8715</v>
      </c>
      <c r="E36" s="5"/>
      <c r="F36" s="5"/>
      <c r="G36" s="5"/>
    </row>
    <row r="37" spans="2:7" x14ac:dyDescent="0.2">
      <c r="B37" s="815">
        <v>4</v>
      </c>
      <c r="C37" s="845" t="s">
        <v>1040</v>
      </c>
      <c r="D37" s="1240">
        <v>8671</v>
      </c>
      <c r="E37" s="5"/>
      <c r="F37" s="5"/>
      <c r="G37" s="5"/>
    </row>
    <row r="38" spans="2:7" ht="15" thickBot="1" x14ac:dyDescent="0.25">
      <c r="B38" s="817">
        <v>5</v>
      </c>
      <c r="C38" s="846" t="s">
        <v>1041</v>
      </c>
      <c r="D38" s="1240">
        <v>8267</v>
      </c>
      <c r="E38" s="5"/>
      <c r="F38" s="5"/>
      <c r="G38" s="5"/>
    </row>
    <row r="39" spans="2:7" x14ac:dyDescent="0.2">
      <c r="B39" s="5"/>
      <c r="C39" s="5"/>
      <c r="D39" s="5"/>
      <c r="E39" s="5"/>
      <c r="F39" s="5"/>
      <c r="G39" s="5"/>
    </row>
    <row r="40" spans="2:7" ht="14.25" customHeight="1" thickBot="1" x14ac:dyDescent="0.25">
      <c r="B40" s="1318" t="s">
        <v>727</v>
      </c>
      <c r="C40" s="1318"/>
      <c r="D40" s="1318"/>
      <c r="E40" s="5"/>
      <c r="F40" s="5"/>
      <c r="G40" s="5"/>
    </row>
    <row r="41" spans="2:7" ht="29.25" thickBot="1" x14ac:dyDescent="0.25">
      <c r="B41" s="847" t="s">
        <v>303</v>
      </c>
      <c r="C41" s="848" t="s">
        <v>424</v>
      </c>
      <c r="D41" s="847" t="s">
        <v>693</v>
      </c>
      <c r="E41" s="5"/>
      <c r="F41" s="5"/>
      <c r="G41" s="5"/>
    </row>
    <row r="42" spans="2:7" ht="15" thickBot="1" x14ac:dyDescent="0.25">
      <c r="B42" s="839">
        <v>1</v>
      </c>
      <c r="C42" s="250">
        <v>2</v>
      </c>
      <c r="D42" s="849">
        <v>3</v>
      </c>
      <c r="E42" s="5"/>
      <c r="F42" s="5"/>
      <c r="G42" s="5"/>
    </row>
    <row r="43" spans="2:7" x14ac:dyDescent="0.2">
      <c r="B43" s="850">
        <v>1</v>
      </c>
      <c r="C43" s="851" t="s">
        <v>472</v>
      </c>
      <c r="D43" s="852">
        <v>8</v>
      </c>
      <c r="E43" s="5"/>
      <c r="F43" s="5"/>
      <c r="G43" s="5"/>
    </row>
    <row r="44" spans="2:7" x14ac:dyDescent="0.2">
      <c r="B44" s="815">
        <v>2</v>
      </c>
      <c r="C44" s="853" t="s">
        <v>473</v>
      </c>
      <c r="D44" s="730">
        <v>1</v>
      </c>
      <c r="E44" s="5"/>
      <c r="F44" s="5"/>
      <c r="G44" s="5"/>
    </row>
    <row r="45" spans="2:7" x14ac:dyDescent="0.2">
      <c r="B45" s="815">
        <v>3</v>
      </c>
      <c r="C45" s="853" t="s">
        <v>474</v>
      </c>
      <c r="D45" s="730"/>
      <c r="E45" s="5"/>
      <c r="F45" s="5"/>
      <c r="G45" s="5"/>
    </row>
    <row r="46" spans="2:7" x14ac:dyDescent="0.2">
      <c r="B46" s="815">
        <v>4</v>
      </c>
      <c r="C46" s="853" t="s">
        <v>475</v>
      </c>
      <c r="D46" s="730"/>
      <c r="E46" s="5"/>
      <c r="F46" s="5"/>
      <c r="G46" s="5"/>
    </row>
    <row r="47" spans="2:7" x14ac:dyDescent="0.2">
      <c r="B47" s="815">
        <v>5</v>
      </c>
      <c r="C47" s="853" t="s">
        <v>482</v>
      </c>
      <c r="D47" s="730"/>
      <c r="E47" s="5"/>
      <c r="F47" s="5"/>
      <c r="G47" s="5"/>
    </row>
    <row r="48" spans="2:7" x14ac:dyDescent="0.2">
      <c r="B48" s="815">
        <v>6</v>
      </c>
      <c r="C48" s="853" t="s">
        <v>481</v>
      </c>
      <c r="D48" s="730"/>
      <c r="E48" s="5"/>
      <c r="F48" s="5"/>
      <c r="G48" s="5"/>
    </row>
    <row r="49" spans="2:7" x14ac:dyDescent="0.2">
      <c r="B49" s="815">
        <v>7</v>
      </c>
      <c r="C49" s="853" t="s">
        <v>480</v>
      </c>
      <c r="D49" s="730"/>
      <c r="E49" s="5"/>
      <c r="F49" s="5"/>
      <c r="G49" s="5"/>
    </row>
    <row r="50" spans="2:7" x14ac:dyDescent="0.2">
      <c r="B50" s="815">
        <v>8</v>
      </c>
      <c r="C50" s="853" t="s">
        <v>479</v>
      </c>
      <c r="D50" s="730"/>
      <c r="E50" s="5"/>
      <c r="F50" s="5"/>
      <c r="G50" s="5"/>
    </row>
    <row r="51" spans="2:7" x14ac:dyDescent="0.2">
      <c r="B51" s="815">
        <v>9</v>
      </c>
      <c r="C51" s="853" t="s">
        <v>478</v>
      </c>
      <c r="D51" s="730"/>
      <c r="E51" s="5"/>
      <c r="F51" s="5"/>
      <c r="G51" s="5"/>
    </row>
    <row r="52" spans="2:7" x14ac:dyDescent="0.2">
      <c r="B52" s="815">
        <v>10</v>
      </c>
      <c r="C52" s="853" t="s">
        <v>477</v>
      </c>
      <c r="D52" s="730"/>
      <c r="E52" s="5"/>
      <c r="F52" s="5"/>
      <c r="G52" s="5"/>
    </row>
    <row r="53" spans="2:7" x14ac:dyDescent="0.2">
      <c r="B53" s="815">
        <v>11</v>
      </c>
      <c r="C53" s="853" t="s">
        <v>476</v>
      </c>
      <c r="D53" s="730"/>
      <c r="E53" s="5"/>
      <c r="F53" s="5"/>
      <c r="G53" s="5"/>
    </row>
    <row r="54" spans="2:7" ht="15" thickBot="1" x14ac:dyDescent="0.25">
      <c r="B54" s="817">
        <v>12</v>
      </c>
      <c r="C54" s="854" t="s">
        <v>416</v>
      </c>
      <c r="D54" s="855"/>
      <c r="E54" s="5"/>
      <c r="F54" s="5"/>
      <c r="G54" s="5"/>
    </row>
  </sheetData>
  <sheetProtection algorithmName="SHA-512" hashValue="svkY24VGt+eEsTPCGwrLHTFL+Qz9SL5ljl3RBf7RR3aZG499PP/2/whtJGEv65QQq0f/g2ms9ySuNXtI7VsDUw==" saltValue="lWJTwPEH2acs1DiN0humbQ==" spinCount="100000" sheet="1" objects="1" scenarios="1"/>
  <mergeCells count="8">
    <mergeCell ref="B1:D1"/>
    <mergeCell ref="B40:D40"/>
    <mergeCell ref="B21:D21"/>
    <mergeCell ref="C13:D13"/>
    <mergeCell ref="C14:D14"/>
    <mergeCell ref="C19:D19"/>
    <mergeCell ref="C15:C16"/>
    <mergeCell ref="C17:C18"/>
  </mergeCells>
  <conditionalFormatting sqref="D8:D10">
    <cfRule type="cellIs" dxfId="2" priority="2" stopIfTrue="1" operator="lessThan">
      <formula>0</formula>
    </cfRule>
  </conditionalFormatting>
  <printOptions horizontalCentered="1"/>
  <pageMargins left="0.5" right="1" top="0.75" bottom="0.75" header="0.3" footer="0.3"/>
  <pageSetup paperSize="9" scale="48" orientation="landscape" r:id="rId1"/>
  <headerFooter>
    <oddHeader>&amp;L&amp;"Tahoma,Bold"Банка/Штедилница______________________&amp;R&amp;"Tahoma,Bold"Образец СН</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I99"/>
  <sheetViews>
    <sheetView showGridLines="0" zoomScaleNormal="100" workbookViewId="0">
      <selection activeCell="D18" sqref="D18"/>
    </sheetView>
  </sheetViews>
  <sheetFormatPr defaultColWidth="9.140625" defaultRowHeight="14.25" x14ac:dyDescent="0.25"/>
  <cols>
    <col min="1" max="1" width="0.85546875" style="38" customWidth="1"/>
    <col min="2" max="2" width="11.85546875" style="39" bestFit="1" customWidth="1"/>
    <col min="3" max="3" width="80.5703125" style="38" customWidth="1"/>
    <col min="4" max="4" width="22.5703125" style="38" customWidth="1"/>
    <col min="5" max="5" width="21" style="81" customWidth="1"/>
    <col min="6" max="6" width="22.42578125" style="38" customWidth="1"/>
    <col min="7" max="7" width="22.7109375" style="38" customWidth="1"/>
    <col min="8" max="8" width="10.7109375" style="38" customWidth="1"/>
    <col min="9" max="9" width="11.7109375" style="38" customWidth="1"/>
    <col min="10" max="16384" width="9.140625" style="38"/>
  </cols>
  <sheetData>
    <row r="1" spans="2:9" x14ac:dyDescent="0.25">
      <c r="B1" s="1328"/>
      <c r="C1" s="1328"/>
      <c r="D1" s="1328"/>
      <c r="E1" s="1328"/>
    </row>
    <row r="2" spans="2:9" x14ac:dyDescent="0.25">
      <c r="B2" s="1328" t="s">
        <v>663</v>
      </c>
      <c r="C2" s="1328"/>
      <c r="D2" s="1328"/>
      <c r="E2" s="1328"/>
    </row>
    <row r="3" spans="2:9" x14ac:dyDescent="0.25">
      <c r="B3" s="1328" t="s">
        <v>1061</v>
      </c>
      <c r="C3" s="1328"/>
      <c r="D3" s="1328"/>
      <c r="E3" s="1328"/>
    </row>
    <row r="4" spans="2:9" x14ac:dyDescent="0.25">
      <c r="B4" s="735"/>
      <c r="C4" s="735"/>
      <c r="D4" s="735"/>
      <c r="E4" s="735"/>
    </row>
    <row r="5" spans="2:9" ht="15" thickBot="1" x14ac:dyDescent="0.3">
      <c r="E5" s="40" t="s">
        <v>1</v>
      </c>
    </row>
    <row r="6" spans="2:9" ht="59.25" customHeight="1" thickBot="1" x14ac:dyDescent="0.3">
      <c r="B6" s="260" t="s">
        <v>28</v>
      </c>
      <c r="C6" s="261" t="s">
        <v>29</v>
      </c>
      <c r="D6" s="262" t="s">
        <v>425</v>
      </c>
      <c r="E6" s="263" t="s">
        <v>328</v>
      </c>
      <c r="F6"/>
      <c r="G6"/>
      <c r="H6"/>
      <c r="I6"/>
    </row>
    <row r="7" spans="2:9" s="42" customFormat="1" ht="15.75" thickBot="1" x14ac:dyDescent="0.3">
      <c r="B7" s="264">
        <v>1</v>
      </c>
      <c r="C7" s="265">
        <v>2</v>
      </c>
      <c r="D7" s="266">
        <v>3</v>
      </c>
      <c r="E7" s="1280">
        <v>4</v>
      </c>
      <c r="F7"/>
      <c r="G7"/>
      <c r="H7"/>
      <c r="I7"/>
    </row>
    <row r="8" spans="2:9" s="42" customFormat="1" ht="15" thickBot="1" x14ac:dyDescent="0.3">
      <c r="B8" s="462" t="s">
        <v>5</v>
      </c>
      <c r="C8" s="1332" t="s">
        <v>31</v>
      </c>
      <c r="D8" s="1333"/>
      <c r="E8" s="1334"/>
    </row>
    <row r="9" spans="2:9" s="42" customFormat="1" ht="15" thickBot="1" x14ac:dyDescent="0.3">
      <c r="B9" s="43" t="s">
        <v>30</v>
      </c>
      <c r="C9" s="44" t="s">
        <v>31</v>
      </c>
      <c r="D9" s="984">
        <v>20235387.190000001</v>
      </c>
      <c r="E9" s="41"/>
    </row>
    <row r="10" spans="2:9" s="42" customFormat="1" ht="15" thickBot="1" x14ac:dyDescent="0.3">
      <c r="B10" s="43" t="s">
        <v>32</v>
      </c>
      <c r="C10" s="44" t="s">
        <v>33</v>
      </c>
      <c r="D10" s="984">
        <v>20215842.190000001</v>
      </c>
      <c r="E10" s="41"/>
    </row>
    <row r="11" spans="2:9" ht="15" thickBot="1" x14ac:dyDescent="0.3">
      <c r="B11" s="43" t="s">
        <v>34</v>
      </c>
      <c r="C11" s="44" t="s">
        <v>35</v>
      </c>
      <c r="D11" s="984">
        <v>20215842.190000001</v>
      </c>
      <c r="E11" s="45"/>
    </row>
    <row r="12" spans="2:9" s="49" customFormat="1" x14ac:dyDescent="0.25">
      <c r="B12" s="46" t="s">
        <v>36</v>
      </c>
      <c r="C12" s="47" t="s">
        <v>37</v>
      </c>
      <c r="D12" s="985">
        <v>20222338.370000001</v>
      </c>
      <c r="E12" s="48"/>
    </row>
    <row r="13" spans="2:9" x14ac:dyDescent="0.25">
      <c r="B13" s="50" t="s">
        <v>38</v>
      </c>
      <c r="C13" s="199" t="s">
        <v>39</v>
      </c>
      <c r="D13" s="986">
        <v>14076910</v>
      </c>
      <c r="E13" s="52"/>
    </row>
    <row r="14" spans="2:9" x14ac:dyDescent="0.25">
      <c r="B14" s="50" t="s">
        <v>40</v>
      </c>
      <c r="C14" s="51" t="s">
        <v>41</v>
      </c>
      <c r="D14" s="987">
        <v>306308.51</v>
      </c>
      <c r="E14" s="52"/>
    </row>
    <row r="15" spans="2:9" s="54" customFormat="1" x14ac:dyDescent="0.25">
      <c r="B15" s="50" t="s">
        <v>42</v>
      </c>
      <c r="C15" s="51" t="s">
        <v>43</v>
      </c>
      <c r="D15" s="987">
        <v>3936796.27</v>
      </c>
      <c r="E15" s="53"/>
    </row>
    <row r="16" spans="2:9" x14ac:dyDescent="0.2">
      <c r="B16" s="50" t="s">
        <v>44</v>
      </c>
      <c r="C16" s="55" t="s">
        <v>45</v>
      </c>
      <c r="D16" s="988">
        <v>1414908.37</v>
      </c>
      <c r="E16" s="53"/>
    </row>
    <row r="17" spans="2:5" x14ac:dyDescent="0.2">
      <c r="B17" s="50" t="s">
        <v>46</v>
      </c>
      <c r="C17" s="55" t="s">
        <v>694</v>
      </c>
      <c r="D17" s="988">
        <v>0</v>
      </c>
      <c r="E17" s="53"/>
    </row>
    <row r="18" spans="2:5" x14ac:dyDescent="0.2">
      <c r="B18" s="50" t="s">
        <v>47</v>
      </c>
      <c r="C18" s="55" t="s">
        <v>48</v>
      </c>
      <c r="D18" s="988">
        <v>0</v>
      </c>
      <c r="E18" s="53"/>
    </row>
    <row r="19" spans="2:5" x14ac:dyDescent="0.25">
      <c r="B19" s="50" t="s">
        <v>49</v>
      </c>
      <c r="C19" s="56" t="s">
        <v>50</v>
      </c>
      <c r="D19" s="989">
        <v>487415.22</v>
      </c>
      <c r="E19" s="52"/>
    </row>
    <row r="20" spans="2:5" s="49" customFormat="1" x14ac:dyDescent="0.25">
      <c r="B20" s="57" t="s">
        <v>51</v>
      </c>
      <c r="C20" s="58" t="s">
        <v>52</v>
      </c>
      <c r="D20" s="990">
        <v>-6496.18</v>
      </c>
      <c r="E20" s="59"/>
    </row>
    <row r="21" spans="2:5" x14ac:dyDescent="0.25">
      <c r="B21" s="50" t="s">
        <v>53</v>
      </c>
      <c r="C21" s="267" t="s">
        <v>54</v>
      </c>
      <c r="D21" s="991">
        <v>0</v>
      </c>
      <c r="E21" s="53"/>
    </row>
    <row r="22" spans="2:5" x14ac:dyDescent="0.25">
      <c r="B22" s="268" t="s">
        <v>55</v>
      </c>
      <c r="C22" s="51" t="s">
        <v>56</v>
      </c>
      <c r="D22" s="987">
        <v>-55957.55</v>
      </c>
      <c r="E22" s="53"/>
    </row>
    <row r="23" spans="2:5" ht="28.5" x14ac:dyDescent="0.25">
      <c r="B23" s="50" t="s">
        <v>57</v>
      </c>
      <c r="C23" s="51" t="s">
        <v>58</v>
      </c>
      <c r="D23" s="987">
        <v>49461.37</v>
      </c>
      <c r="E23" s="53"/>
    </row>
    <row r="24" spans="2:5" x14ac:dyDescent="0.2">
      <c r="B24" s="269" t="s">
        <v>59</v>
      </c>
      <c r="C24" s="55" t="s">
        <v>60</v>
      </c>
      <c r="D24" s="992">
        <v>0</v>
      </c>
      <c r="E24" s="53"/>
    </row>
    <row r="25" spans="2:5" x14ac:dyDescent="0.25">
      <c r="B25" s="50" t="s">
        <v>61</v>
      </c>
      <c r="C25" s="51" t="s">
        <v>62</v>
      </c>
      <c r="D25" s="993">
        <v>0</v>
      </c>
      <c r="E25" s="53"/>
    </row>
    <row r="26" spans="2:5" x14ac:dyDescent="0.25">
      <c r="B26" s="50" t="s">
        <v>63</v>
      </c>
      <c r="C26" s="51" t="s">
        <v>64</v>
      </c>
      <c r="D26" s="993">
        <v>0</v>
      </c>
      <c r="E26" s="53"/>
    </row>
    <row r="27" spans="2:5" x14ac:dyDescent="0.25">
      <c r="B27" s="50" t="s">
        <v>65</v>
      </c>
      <c r="C27" s="51" t="s">
        <v>66</v>
      </c>
      <c r="D27" s="993">
        <v>0</v>
      </c>
      <c r="E27" s="53"/>
    </row>
    <row r="28" spans="2:5" ht="28.5" x14ac:dyDescent="0.2">
      <c r="B28" s="50" t="s">
        <v>67</v>
      </c>
      <c r="C28" s="270" t="s">
        <v>68</v>
      </c>
      <c r="D28" s="994">
        <v>0</v>
      </c>
      <c r="E28" s="53"/>
    </row>
    <row r="29" spans="2:5" ht="42.75" customHeight="1" x14ac:dyDescent="0.25">
      <c r="B29" s="269" t="s">
        <v>69</v>
      </c>
      <c r="C29" s="51" t="s">
        <v>70</v>
      </c>
      <c r="D29" s="993">
        <v>0</v>
      </c>
      <c r="E29" s="53"/>
    </row>
    <row r="30" spans="2:5" ht="28.5" customHeight="1" x14ac:dyDescent="0.25">
      <c r="B30" s="269" t="s">
        <v>71</v>
      </c>
      <c r="C30" s="51" t="s">
        <v>72</v>
      </c>
      <c r="D30" s="993">
        <v>0</v>
      </c>
      <c r="E30" s="53"/>
    </row>
    <row r="31" spans="2:5" ht="29.25" customHeight="1" x14ac:dyDescent="0.2">
      <c r="B31" s="269" t="s">
        <v>73</v>
      </c>
      <c r="C31" s="270" t="s">
        <v>74</v>
      </c>
      <c r="D31" s="994">
        <v>0</v>
      </c>
      <c r="E31" s="53"/>
    </row>
    <row r="32" spans="2:5" ht="18.75" customHeight="1" x14ac:dyDescent="0.25">
      <c r="B32" s="269" t="s">
        <v>75</v>
      </c>
      <c r="C32" s="51" t="s">
        <v>76</v>
      </c>
      <c r="D32" s="993">
        <v>0</v>
      </c>
      <c r="E32" s="53"/>
    </row>
    <row r="33" spans="2:5" ht="28.5" x14ac:dyDescent="0.25">
      <c r="B33" s="271" t="s">
        <v>77</v>
      </c>
      <c r="C33" s="51" t="s">
        <v>78</v>
      </c>
      <c r="D33" s="993">
        <v>0</v>
      </c>
      <c r="E33" s="53"/>
    </row>
    <row r="34" spans="2:5" x14ac:dyDescent="0.25">
      <c r="B34" s="269" t="s">
        <v>79</v>
      </c>
      <c r="C34" s="51" t="s">
        <v>80</v>
      </c>
      <c r="D34" s="993">
        <v>0</v>
      </c>
      <c r="E34" s="53"/>
    </row>
    <row r="35" spans="2:5" ht="28.5" x14ac:dyDescent="0.25">
      <c r="B35" s="271" t="s">
        <v>81</v>
      </c>
      <c r="C35" s="51" t="s">
        <v>82</v>
      </c>
      <c r="D35" s="993">
        <v>0</v>
      </c>
      <c r="E35" s="53"/>
    </row>
    <row r="36" spans="2:5" s="49" customFormat="1" x14ac:dyDescent="0.25">
      <c r="B36" s="62" t="s">
        <v>83</v>
      </c>
      <c r="C36" s="58" t="s">
        <v>84</v>
      </c>
      <c r="D36" s="995">
        <v>0</v>
      </c>
      <c r="E36" s="59"/>
    </row>
    <row r="37" spans="2:5" x14ac:dyDescent="0.25">
      <c r="B37" s="50" t="s">
        <v>85</v>
      </c>
      <c r="C37" s="272" t="s">
        <v>86</v>
      </c>
      <c r="D37" s="996">
        <v>0</v>
      </c>
      <c r="E37" s="53"/>
    </row>
    <row r="38" spans="2:5" x14ac:dyDescent="0.2">
      <c r="B38" s="50" t="s">
        <v>87</v>
      </c>
      <c r="C38" s="270" t="s">
        <v>88</v>
      </c>
      <c r="D38" s="994">
        <v>0</v>
      </c>
      <c r="E38" s="53"/>
    </row>
    <row r="39" spans="2:5" ht="28.5" x14ac:dyDescent="0.25">
      <c r="B39" s="50" t="s">
        <v>89</v>
      </c>
      <c r="C39" s="272" t="s">
        <v>90</v>
      </c>
      <c r="D39" s="996">
        <v>0</v>
      </c>
      <c r="E39" s="53"/>
    </row>
    <row r="40" spans="2:5" ht="28.5" x14ac:dyDescent="0.25">
      <c r="B40" s="50" t="s">
        <v>91</v>
      </c>
      <c r="C40" s="272" t="s">
        <v>92</v>
      </c>
      <c r="D40" s="996">
        <v>0</v>
      </c>
      <c r="E40" s="53"/>
    </row>
    <row r="41" spans="2:5" x14ac:dyDescent="0.25">
      <c r="B41" s="62" t="s">
        <v>93</v>
      </c>
      <c r="C41" s="63" t="s">
        <v>94</v>
      </c>
      <c r="D41" s="997">
        <v>0</v>
      </c>
      <c r="E41" s="64"/>
    </row>
    <row r="42" spans="2:5" ht="28.5" x14ac:dyDescent="0.25">
      <c r="B42" s="273" t="s">
        <v>95</v>
      </c>
      <c r="C42" s="267" t="s">
        <v>96</v>
      </c>
      <c r="D42" s="998">
        <v>0</v>
      </c>
      <c r="E42" s="53"/>
    </row>
    <row r="43" spans="2:5" x14ac:dyDescent="0.25">
      <c r="B43" s="273" t="s">
        <v>97</v>
      </c>
      <c r="C43" s="267" t="s">
        <v>98</v>
      </c>
      <c r="D43" s="998">
        <v>0</v>
      </c>
      <c r="E43" s="53"/>
    </row>
    <row r="44" spans="2:5" x14ac:dyDescent="0.25">
      <c r="B44" s="62" t="s">
        <v>99</v>
      </c>
      <c r="C44" s="65" t="s">
        <v>100</v>
      </c>
      <c r="D44" s="999">
        <v>0</v>
      </c>
      <c r="E44" s="64"/>
    </row>
    <row r="45" spans="2:5" ht="15" thickBot="1" x14ac:dyDescent="0.3">
      <c r="B45" s="66"/>
      <c r="C45" s="67"/>
      <c r="D45" s="1000">
        <v>0</v>
      </c>
      <c r="E45" s="68"/>
    </row>
    <row r="46" spans="2:5" ht="15" thickBot="1" x14ac:dyDescent="0.3">
      <c r="B46" s="43" t="s">
        <v>101</v>
      </c>
      <c r="C46" s="44" t="s">
        <v>102</v>
      </c>
      <c r="D46" s="1001">
        <v>0</v>
      </c>
      <c r="E46" s="45"/>
    </row>
    <row r="47" spans="2:5" x14ac:dyDescent="0.25">
      <c r="B47" s="69" t="s">
        <v>103</v>
      </c>
      <c r="C47" s="47" t="s">
        <v>104</v>
      </c>
      <c r="D47" s="1002">
        <v>0</v>
      </c>
      <c r="E47" s="70"/>
    </row>
    <row r="48" spans="2:5" x14ac:dyDescent="0.25">
      <c r="B48" s="71" t="s">
        <v>105</v>
      </c>
      <c r="C48" s="60" t="s">
        <v>106</v>
      </c>
      <c r="D48" s="993">
        <v>0</v>
      </c>
      <c r="E48" s="52"/>
    </row>
    <row r="49" spans="2:5" x14ac:dyDescent="0.25">
      <c r="B49" s="61" t="s">
        <v>107</v>
      </c>
      <c r="C49" s="60" t="s">
        <v>108</v>
      </c>
      <c r="D49" s="993">
        <v>0</v>
      </c>
      <c r="E49" s="52"/>
    </row>
    <row r="50" spans="2:5" x14ac:dyDescent="0.25">
      <c r="B50" s="57" t="s">
        <v>109</v>
      </c>
      <c r="C50" s="58" t="s">
        <v>110</v>
      </c>
      <c r="D50" s="995">
        <v>0</v>
      </c>
      <c r="E50" s="59"/>
    </row>
    <row r="51" spans="2:5" x14ac:dyDescent="0.2">
      <c r="B51" s="50" t="s">
        <v>111</v>
      </c>
      <c r="C51" s="55" t="s">
        <v>112</v>
      </c>
      <c r="D51" s="992">
        <v>0</v>
      </c>
      <c r="E51" s="53"/>
    </row>
    <row r="52" spans="2:5" ht="14.25" customHeight="1" x14ac:dyDescent="0.2">
      <c r="B52" s="268" t="s">
        <v>113</v>
      </c>
      <c r="C52" s="270" t="s">
        <v>114</v>
      </c>
      <c r="D52" s="994">
        <v>0</v>
      </c>
      <c r="E52" s="53"/>
    </row>
    <row r="53" spans="2:5" ht="14.25" customHeight="1" x14ac:dyDescent="0.2">
      <c r="B53" s="268" t="s">
        <v>115</v>
      </c>
      <c r="C53" s="270" t="s">
        <v>116</v>
      </c>
      <c r="D53" s="994">
        <v>0</v>
      </c>
      <c r="E53" s="53"/>
    </row>
    <row r="54" spans="2:5" ht="14.25" customHeight="1" x14ac:dyDescent="0.2">
      <c r="B54" s="268" t="s">
        <v>117</v>
      </c>
      <c r="C54" s="270" t="s">
        <v>118</v>
      </c>
      <c r="D54" s="994">
        <v>0</v>
      </c>
      <c r="E54" s="53"/>
    </row>
    <row r="55" spans="2:5" ht="28.5" x14ac:dyDescent="0.2">
      <c r="B55" s="50" t="s">
        <v>119</v>
      </c>
      <c r="C55" s="270" t="s">
        <v>120</v>
      </c>
      <c r="D55" s="994">
        <v>0</v>
      </c>
      <c r="E55" s="53"/>
    </row>
    <row r="56" spans="2:5" ht="42.75" x14ac:dyDescent="0.25">
      <c r="B56" s="271" t="s">
        <v>121</v>
      </c>
      <c r="C56" s="51" t="s">
        <v>122</v>
      </c>
      <c r="D56" s="993">
        <v>0</v>
      </c>
      <c r="E56" s="53"/>
    </row>
    <row r="57" spans="2:5" ht="29.25" customHeight="1" x14ac:dyDescent="0.25">
      <c r="B57" s="271" t="s">
        <v>123</v>
      </c>
      <c r="C57" s="51" t="s">
        <v>124</v>
      </c>
      <c r="D57" s="993">
        <v>0</v>
      </c>
      <c r="E57" s="53"/>
    </row>
    <row r="58" spans="2:5" ht="29.25" customHeight="1" x14ac:dyDescent="0.25">
      <c r="B58" s="271" t="s">
        <v>125</v>
      </c>
      <c r="C58" s="51" t="s">
        <v>126</v>
      </c>
      <c r="D58" s="993">
        <v>0</v>
      </c>
      <c r="E58" s="53"/>
    </row>
    <row r="59" spans="2:5" ht="18" customHeight="1" x14ac:dyDescent="0.25">
      <c r="B59" s="271" t="s">
        <v>127</v>
      </c>
      <c r="C59" s="51" t="s">
        <v>128</v>
      </c>
      <c r="D59" s="993">
        <v>0</v>
      </c>
      <c r="E59" s="53"/>
    </row>
    <row r="60" spans="2:5" x14ac:dyDescent="0.2">
      <c r="B60" s="271" t="s">
        <v>129</v>
      </c>
      <c r="C60" s="55" t="s">
        <v>80</v>
      </c>
      <c r="D60" s="992">
        <v>0</v>
      </c>
      <c r="E60" s="53"/>
    </row>
    <row r="61" spans="2:5" x14ac:dyDescent="0.25">
      <c r="B61" s="62" t="s">
        <v>130</v>
      </c>
      <c r="C61" s="58" t="s">
        <v>131</v>
      </c>
      <c r="D61" s="995">
        <v>0</v>
      </c>
      <c r="E61" s="64"/>
    </row>
    <row r="62" spans="2:5" x14ac:dyDescent="0.25">
      <c r="B62" s="50" t="s">
        <v>132</v>
      </c>
      <c r="C62" s="272" t="s">
        <v>133</v>
      </c>
      <c r="D62" s="996">
        <v>0</v>
      </c>
      <c r="E62" s="53"/>
    </row>
    <row r="63" spans="2:5" x14ac:dyDescent="0.2">
      <c r="B63" s="50" t="s">
        <v>134</v>
      </c>
      <c r="C63" s="270" t="s">
        <v>135</v>
      </c>
      <c r="D63" s="994">
        <v>0</v>
      </c>
      <c r="E63" s="53"/>
    </row>
    <row r="64" spans="2:5" ht="28.5" x14ac:dyDescent="0.25">
      <c r="B64" s="50" t="s">
        <v>136</v>
      </c>
      <c r="C64" s="272" t="s">
        <v>137</v>
      </c>
      <c r="D64" s="996">
        <v>0</v>
      </c>
      <c r="E64" s="53"/>
    </row>
    <row r="65" spans="2:5" ht="28.5" x14ac:dyDescent="0.25">
      <c r="B65" s="50" t="s">
        <v>138</v>
      </c>
      <c r="C65" s="272" t="s">
        <v>139</v>
      </c>
      <c r="D65" s="996">
        <v>0</v>
      </c>
      <c r="E65" s="53"/>
    </row>
    <row r="66" spans="2:5" x14ac:dyDescent="0.25">
      <c r="B66" s="62" t="s">
        <v>140</v>
      </c>
      <c r="C66" s="63" t="s">
        <v>94</v>
      </c>
      <c r="D66" s="997">
        <v>0</v>
      </c>
      <c r="E66" s="64"/>
    </row>
    <row r="67" spans="2:5" ht="28.5" x14ac:dyDescent="0.2">
      <c r="B67" s="271" t="s">
        <v>141</v>
      </c>
      <c r="C67" s="270" t="s">
        <v>142</v>
      </c>
      <c r="D67" s="994">
        <v>0</v>
      </c>
      <c r="E67" s="53"/>
    </row>
    <row r="68" spans="2:5" x14ac:dyDescent="0.25">
      <c r="B68" s="271" t="s">
        <v>143</v>
      </c>
      <c r="C68" s="267" t="s">
        <v>98</v>
      </c>
      <c r="D68" s="998">
        <v>0</v>
      </c>
      <c r="E68" s="53"/>
    </row>
    <row r="69" spans="2:5" x14ac:dyDescent="0.25">
      <c r="B69" s="62" t="s">
        <v>144</v>
      </c>
      <c r="C69" s="65" t="s">
        <v>145</v>
      </c>
      <c r="D69" s="999">
        <v>0</v>
      </c>
      <c r="E69" s="64"/>
    </row>
    <row r="70" spans="2:5" ht="15" thickBot="1" x14ac:dyDescent="0.25">
      <c r="B70" s="72"/>
      <c r="C70" s="73"/>
      <c r="D70" s="1003">
        <v>0</v>
      </c>
      <c r="E70" s="68"/>
    </row>
    <row r="71" spans="2:5" ht="15" thickBot="1" x14ac:dyDescent="0.3">
      <c r="B71" s="43" t="s">
        <v>146</v>
      </c>
      <c r="C71" s="44" t="s">
        <v>147</v>
      </c>
      <c r="D71" s="1004">
        <v>19545</v>
      </c>
      <c r="E71" s="45"/>
    </row>
    <row r="72" spans="2:5" x14ac:dyDescent="0.25">
      <c r="B72" s="74" t="s">
        <v>148</v>
      </c>
      <c r="C72" s="47" t="s">
        <v>149</v>
      </c>
      <c r="D72" s="1005">
        <v>19545</v>
      </c>
      <c r="E72" s="70"/>
    </row>
    <row r="73" spans="2:5" x14ac:dyDescent="0.25">
      <c r="B73" s="61" t="s">
        <v>150</v>
      </c>
      <c r="C73" s="60" t="s">
        <v>151</v>
      </c>
      <c r="D73" s="987">
        <v>0</v>
      </c>
      <c r="E73" s="52"/>
    </row>
    <row r="74" spans="2:5" x14ac:dyDescent="0.25">
      <c r="B74" s="61" t="s">
        <v>152</v>
      </c>
      <c r="C74" s="60" t="s">
        <v>153</v>
      </c>
      <c r="D74" s="987">
        <v>0</v>
      </c>
      <c r="E74" s="52"/>
    </row>
    <row r="75" spans="2:5" x14ac:dyDescent="0.2">
      <c r="B75" s="61" t="s">
        <v>154</v>
      </c>
      <c r="C75" s="60" t="s">
        <v>155</v>
      </c>
      <c r="D75" s="988">
        <v>19545</v>
      </c>
      <c r="E75" s="52"/>
    </row>
    <row r="76" spans="2:5" x14ac:dyDescent="0.25">
      <c r="B76" s="57" t="s">
        <v>156</v>
      </c>
      <c r="C76" s="58" t="s">
        <v>157</v>
      </c>
      <c r="D76" s="995">
        <v>0</v>
      </c>
      <c r="E76" s="64"/>
    </row>
    <row r="77" spans="2:5" x14ac:dyDescent="0.25">
      <c r="B77" s="50" t="s">
        <v>158</v>
      </c>
      <c r="C77" s="51" t="s">
        <v>159</v>
      </c>
      <c r="D77" s="993">
        <v>0</v>
      </c>
      <c r="E77" s="53"/>
    </row>
    <row r="78" spans="2:5" x14ac:dyDescent="0.25">
      <c r="B78" s="268" t="s">
        <v>160</v>
      </c>
      <c r="C78" s="51" t="s">
        <v>161</v>
      </c>
      <c r="D78" s="993">
        <v>0</v>
      </c>
      <c r="E78" s="53"/>
    </row>
    <row r="79" spans="2:5" x14ac:dyDescent="0.25">
      <c r="B79" s="268" t="s">
        <v>162</v>
      </c>
      <c r="C79" s="51" t="s">
        <v>163</v>
      </c>
      <c r="D79" s="993">
        <v>0</v>
      </c>
      <c r="E79" s="53"/>
    </row>
    <row r="80" spans="2:5" x14ac:dyDescent="0.25">
      <c r="B80" s="268" t="s">
        <v>164</v>
      </c>
      <c r="C80" s="51" t="s">
        <v>165</v>
      </c>
      <c r="D80" s="993">
        <v>0</v>
      </c>
      <c r="E80" s="53"/>
    </row>
    <row r="81" spans="2:5" ht="28.5" customHeight="1" x14ac:dyDescent="0.2">
      <c r="B81" s="50" t="s">
        <v>166</v>
      </c>
      <c r="C81" s="270" t="s">
        <v>167</v>
      </c>
      <c r="D81" s="994">
        <v>0</v>
      </c>
      <c r="E81" s="53"/>
    </row>
    <row r="82" spans="2:5" ht="32.25" customHeight="1" x14ac:dyDescent="0.2">
      <c r="B82" s="50" t="s">
        <v>168</v>
      </c>
      <c r="C82" s="270" t="s">
        <v>169</v>
      </c>
      <c r="D82" s="994">
        <v>0</v>
      </c>
      <c r="E82" s="53"/>
    </row>
    <row r="83" spans="2:5" ht="28.5" x14ac:dyDescent="0.2">
      <c r="B83" s="50" t="s">
        <v>170</v>
      </c>
      <c r="C83" s="270" t="s">
        <v>171</v>
      </c>
      <c r="D83" s="994">
        <v>0</v>
      </c>
      <c r="E83" s="53"/>
    </row>
    <row r="84" spans="2:5" ht="28.5" x14ac:dyDescent="0.2">
      <c r="B84" s="50" t="s">
        <v>172</v>
      </c>
      <c r="C84" s="270" t="s">
        <v>173</v>
      </c>
      <c r="D84" s="994">
        <v>0</v>
      </c>
      <c r="E84" s="53"/>
    </row>
    <row r="85" spans="2:5" x14ac:dyDescent="0.25">
      <c r="B85" s="62" t="s">
        <v>174</v>
      </c>
      <c r="C85" s="58" t="s">
        <v>175</v>
      </c>
      <c r="D85" s="995">
        <v>0</v>
      </c>
      <c r="E85" s="64"/>
    </row>
    <row r="86" spans="2:5" ht="14.25" customHeight="1" x14ac:dyDescent="0.25">
      <c r="B86" s="50" t="s">
        <v>176</v>
      </c>
      <c r="C86" s="272" t="s">
        <v>177</v>
      </c>
      <c r="D86" s="996">
        <v>0</v>
      </c>
      <c r="E86" s="53"/>
    </row>
    <row r="87" spans="2:5" ht="14.25" customHeight="1" x14ac:dyDescent="0.2">
      <c r="B87" s="50" t="s">
        <v>178</v>
      </c>
      <c r="C87" s="270" t="s">
        <v>88</v>
      </c>
      <c r="D87" s="994">
        <v>0</v>
      </c>
      <c r="E87" s="53"/>
    </row>
    <row r="88" spans="2:5" ht="28.5" x14ac:dyDescent="0.25">
      <c r="B88" s="50" t="s">
        <v>179</v>
      </c>
      <c r="C88" s="272" t="s">
        <v>90</v>
      </c>
      <c r="D88" s="996">
        <v>0</v>
      </c>
      <c r="E88" s="53"/>
    </row>
    <row r="89" spans="2:5" ht="28.5" x14ac:dyDescent="0.25">
      <c r="B89" s="50" t="s">
        <v>180</v>
      </c>
      <c r="C89" s="272" t="s">
        <v>139</v>
      </c>
      <c r="D89" s="996">
        <v>0</v>
      </c>
      <c r="E89" s="53"/>
    </row>
    <row r="90" spans="2:5" x14ac:dyDescent="0.25">
      <c r="B90" s="57" t="s">
        <v>181</v>
      </c>
      <c r="C90" s="63" t="s">
        <v>94</v>
      </c>
      <c r="D90" s="997">
        <v>0</v>
      </c>
      <c r="E90" s="64"/>
    </row>
    <row r="91" spans="2:5" ht="28.5" x14ac:dyDescent="0.2">
      <c r="B91" s="271" t="s">
        <v>182</v>
      </c>
      <c r="C91" s="270" t="s">
        <v>183</v>
      </c>
      <c r="D91" s="994">
        <v>0</v>
      </c>
      <c r="E91" s="53"/>
    </row>
    <row r="92" spans="2:5" x14ac:dyDescent="0.25">
      <c r="B92" s="271" t="s">
        <v>184</v>
      </c>
      <c r="C92" s="267" t="s">
        <v>98</v>
      </c>
      <c r="D92" s="998">
        <v>0</v>
      </c>
      <c r="E92" s="53"/>
    </row>
    <row r="93" spans="2:5" ht="15" thickBot="1" x14ac:dyDescent="0.3">
      <c r="B93" s="75" t="s">
        <v>185</v>
      </c>
      <c r="C93" s="76" t="s">
        <v>186</v>
      </c>
      <c r="D93" s="1006">
        <v>0</v>
      </c>
      <c r="E93" s="77"/>
    </row>
    <row r="94" spans="2:5" ht="15" thickBot="1" x14ac:dyDescent="0.3">
      <c r="B94" s="78"/>
      <c r="C94" s="79"/>
      <c r="D94" s="79"/>
      <c r="E94" s="80"/>
    </row>
    <row r="95" spans="2:5" ht="57.2" customHeight="1" thickBot="1" x14ac:dyDescent="0.3">
      <c r="B95" s="1329" t="s">
        <v>426</v>
      </c>
      <c r="C95" s="1330"/>
      <c r="D95" s="1330"/>
      <c r="E95" s="1331"/>
    </row>
    <row r="96" spans="2:5" x14ac:dyDescent="0.25">
      <c r="B96" s="78"/>
      <c r="C96" s="79"/>
      <c r="D96" s="79"/>
      <c r="E96" s="80"/>
    </row>
    <row r="97" spans="2:5" x14ac:dyDescent="0.25">
      <c r="B97" s="78"/>
      <c r="C97" s="79"/>
      <c r="D97" s="79"/>
      <c r="E97" s="80"/>
    </row>
    <row r="98" spans="2:5" x14ac:dyDescent="0.25">
      <c r="B98" s="78"/>
      <c r="C98" s="79"/>
      <c r="D98" s="79"/>
      <c r="E98" s="80"/>
    </row>
    <row r="99" spans="2:5" x14ac:dyDescent="0.25">
      <c r="C99" s="54"/>
      <c r="D99" s="54"/>
    </row>
  </sheetData>
  <sheetProtection algorithmName="SHA-512" hashValue="qWm2xdP/sznK/D4PU8RRvOtQfq9Dc5nG785RapnFRrSzHEFO9Jcl9VInEaaDZpkTYMkIo9jFC5d8knvj+EsTPQ==" saltValue="NFOKtRzcmPxrDWSe1TVyGQ==" spinCount="100000" sheet="1" objects="1" scenarios="1"/>
  <mergeCells count="5">
    <mergeCell ref="B1:E1"/>
    <mergeCell ref="B2:E2"/>
    <mergeCell ref="B95:E95"/>
    <mergeCell ref="C8:E8"/>
    <mergeCell ref="B3:E3"/>
  </mergeCells>
  <printOptions horizontalCentered="1"/>
  <pageMargins left="0.23622047244094491" right="0.23622047244094491" top="0.74803149606299213" bottom="0.74803149606299213" header="0.31496062992125984" footer="0.31496062992125984"/>
  <pageSetup paperSize="9" scale="51" fitToHeight="2" orientation="portrait" r:id="rId1"/>
  <headerFooter>
    <oddHeader>&amp;L&amp;"Tahoma,Bold"&amp;10Банка/Штедилница______________________&amp;R&amp;"Tahoma,Bold"&amp;10Образец ССО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B1:G23"/>
  <sheetViews>
    <sheetView showGridLines="0" zoomScale="90" zoomScaleNormal="90" zoomScalePageLayoutView="90" workbookViewId="0">
      <selection activeCell="D14" sqref="D14"/>
    </sheetView>
  </sheetViews>
  <sheetFormatPr defaultColWidth="9" defaultRowHeight="14.25" x14ac:dyDescent="0.2"/>
  <cols>
    <col min="1" max="1" width="9" style="1"/>
    <col min="2" max="2" width="9.28515625" style="1" customWidth="1"/>
    <col min="3" max="3" width="54.85546875" style="1" customWidth="1"/>
    <col min="4" max="4" width="57.5703125" style="1" customWidth="1"/>
    <col min="5" max="5" width="41" style="1" customWidth="1"/>
    <col min="6" max="6" width="19.42578125" style="1" bestFit="1" customWidth="1"/>
    <col min="7" max="7" width="15.85546875" style="1" bestFit="1" customWidth="1"/>
    <col min="8" max="16384" width="9" style="1"/>
  </cols>
  <sheetData>
    <row r="1" spans="2:7" x14ac:dyDescent="0.2">
      <c r="F1" s="873"/>
    </row>
    <row r="2" spans="2:7" x14ac:dyDescent="0.2">
      <c r="B2" s="1312" t="s">
        <v>730</v>
      </c>
      <c r="C2" s="1312"/>
      <c r="D2" s="1312"/>
    </row>
    <row r="3" spans="2:7" ht="15" thickBot="1" x14ac:dyDescent="0.25"/>
    <row r="4" spans="2:7" ht="29.25" customHeight="1" x14ac:dyDescent="0.2">
      <c r="B4" s="1316" t="s">
        <v>0</v>
      </c>
      <c r="C4" s="1316" t="s">
        <v>618</v>
      </c>
      <c r="D4" s="1316" t="s">
        <v>29</v>
      </c>
    </row>
    <row r="5" spans="2:7" ht="15" customHeight="1" thickBot="1" x14ac:dyDescent="0.3">
      <c r="B5" s="1317"/>
      <c r="C5" s="1317"/>
      <c r="D5" s="1317"/>
      <c r="E5"/>
      <c r="F5"/>
      <c r="G5"/>
    </row>
    <row r="6" spans="2:7" ht="15.75" thickBot="1" x14ac:dyDescent="0.3">
      <c r="B6" s="209">
        <v>1</v>
      </c>
      <c r="C6" s="210">
        <v>2</v>
      </c>
      <c r="D6" s="1278">
        <v>3</v>
      </c>
      <c r="E6"/>
      <c r="F6"/>
      <c r="G6"/>
    </row>
    <row r="7" spans="2:7" x14ac:dyDescent="0.2">
      <c r="B7" s="207">
        <v>1</v>
      </c>
      <c r="C7" s="194" t="s">
        <v>198</v>
      </c>
      <c r="D7" s="1281" t="s">
        <v>1050</v>
      </c>
    </row>
    <row r="8" spans="2:7" x14ac:dyDescent="0.2">
      <c r="B8" s="204">
        <v>2</v>
      </c>
      <c r="C8" s="205" t="s">
        <v>412</v>
      </c>
      <c r="D8" s="972" t="s">
        <v>1051</v>
      </c>
    </row>
    <row r="9" spans="2:7" x14ac:dyDescent="0.2">
      <c r="B9" s="204">
        <v>3</v>
      </c>
      <c r="C9" s="205" t="s">
        <v>199</v>
      </c>
      <c r="D9" s="972" t="s">
        <v>1056</v>
      </c>
    </row>
    <row r="10" spans="2:7" x14ac:dyDescent="0.2">
      <c r="B10" s="204">
        <v>4</v>
      </c>
      <c r="C10" s="205" t="s">
        <v>728</v>
      </c>
      <c r="D10" s="972" t="s">
        <v>1052</v>
      </c>
    </row>
    <row r="11" spans="2:7" x14ac:dyDescent="0.2">
      <c r="B11" s="204">
        <v>5</v>
      </c>
      <c r="C11" s="205" t="s">
        <v>323</v>
      </c>
      <c r="D11" s="972" t="s">
        <v>1053</v>
      </c>
    </row>
    <row r="12" spans="2:7" x14ac:dyDescent="0.2">
      <c r="B12" s="204">
        <v>6</v>
      </c>
      <c r="C12" s="205" t="s">
        <v>471</v>
      </c>
      <c r="D12" s="1282">
        <v>1407691</v>
      </c>
    </row>
    <row r="13" spans="2:7" ht="28.5" x14ac:dyDescent="0.2">
      <c r="B13" s="204">
        <v>7</v>
      </c>
      <c r="C13" s="205" t="s">
        <v>200</v>
      </c>
      <c r="D13" s="1283" t="s">
        <v>1057</v>
      </c>
    </row>
    <row r="14" spans="2:7" x14ac:dyDescent="0.2">
      <c r="B14" s="192">
        <v>8</v>
      </c>
      <c r="C14" s="208" t="s">
        <v>325</v>
      </c>
      <c r="D14" s="972" t="s">
        <v>989</v>
      </c>
    </row>
    <row r="15" spans="2:7" ht="28.5" x14ac:dyDescent="0.2">
      <c r="B15" s="204">
        <v>9</v>
      </c>
      <c r="C15" s="208" t="s">
        <v>485</v>
      </c>
      <c r="D15" s="1283" t="s">
        <v>1058</v>
      </c>
    </row>
    <row r="16" spans="2:7" x14ac:dyDescent="0.2">
      <c r="B16" s="204">
        <v>10</v>
      </c>
      <c r="C16" s="205" t="s">
        <v>324</v>
      </c>
      <c r="D16" s="972" t="s">
        <v>1059</v>
      </c>
    </row>
    <row r="17" spans="2:4" ht="85.5" x14ac:dyDescent="0.2">
      <c r="B17" s="204">
        <v>11</v>
      </c>
      <c r="C17" s="205" t="s">
        <v>483</v>
      </c>
      <c r="D17" s="1284" t="s">
        <v>1054</v>
      </c>
    </row>
    <row r="18" spans="2:4" x14ac:dyDescent="0.2">
      <c r="B18" s="192">
        <v>12</v>
      </c>
      <c r="C18" s="205" t="s">
        <v>484</v>
      </c>
      <c r="D18" s="972" t="s">
        <v>332</v>
      </c>
    </row>
    <row r="19" spans="2:4" x14ac:dyDescent="0.2">
      <c r="B19" s="204">
        <v>13</v>
      </c>
      <c r="C19" s="205" t="s">
        <v>411</v>
      </c>
      <c r="D19" s="972" t="s">
        <v>989</v>
      </c>
    </row>
    <row r="20" spans="2:4" ht="42.75" x14ac:dyDescent="0.2">
      <c r="B20" s="204">
        <v>14</v>
      </c>
      <c r="C20" s="205" t="s">
        <v>729</v>
      </c>
      <c r="D20" s="1283" t="s">
        <v>1060</v>
      </c>
    </row>
    <row r="21" spans="2:4" ht="15" thickBot="1" x14ac:dyDescent="0.25">
      <c r="B21" s="193">
        <v>15</v>
      </c>
      <c r="C21" s="195" t="s">
        <v>731</v>
      </c>
      <c r="D21" s="973"/>
    </row>
    <row r="22" spans="2:4" x14ac:dyDescent="0.2">
      <c r="B22" s="179"/>
    </row>
    <row r="23" spans="2:4" x14ac:dyDescent="0.2">
      <c r="B23" s="179"/>
    </row>
  </sheetData>
  <sheetProtection algorithmName="SHA-512" hashValue="7rK3e5/jWqmwhaZfROzOrj/xjJiglpiDPVFHFr073W8LKHxdjH9vd4wbAOUFLaFyxf+Ed0J4i/Rp16rJWnYSTg==" saltValue="AIlON/w+DqyHMI0FXTacRg==" spinCount="100000" sheet="1" objects="1" scenarios="1"/>
  <mergeCells count="4">
    <mergeCell ref="C4:C5"/>
    <mergeCell ref="B4:B5"/>
    <mergeCell ref="D4:D5"/>
    <mergeCell ref="B2:D2"/>
  </mergeCells>
  <printOptions horizontalCentered="1"/>
  <pageMargins left="0.7" right="0.7" top="0.75" bottom="0.75" header="0.3" footer="0.3"/>
  <pageSetup paperSize="9" scale="72" orientation="landscape" r:id="rId1"/>
  <headerFooter>
    <oddHeader>&amp;L&amp;"Tahoma,Bold"Банка/Штедилница______________________&amp;R&amp;"Tahoma,Bold"Образец КИ</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G37"/>
  <sheetViews>
    <sheetView showGridLines="0" zoomScale="90" zoomScaleNormal="90" workbookViewId="0">
      <selection activeCell="C18" sqref="C18"/>
    </sheetView>
  </sheetViews>
  <sheetFormatPr defaultColWidth="9.140625" defaultRowHeight="14.25" x14ac:dyDescent="0.2"/>
  <cols>
    <col min="1" max="1" width="8.7109375" style="5" customWidth="1"/>
    <col min="2" max="2" width="65.42578125" style="5" customWidth="1"/>
    <col min="3" max="3" width="16.140625" style="5" customWidth="1"/>
    <col min="4" max="4" width="17.140625" style="5" customWidth="1"/>
    <col min="5" max="5" width="7.5703125" style="5" customWidth="1"/>
    <col min="6" max="6" width="19.42578125" style="5" bestFit="1" customWidth="1"/>
    <col min="7" max="7" width="24.28515625" style="5" customWidth="1"/>
    <col min="8" max="8" width="15.28515625" style="5" customWidth="1"/>
    <col min="9" max="16384" width="9.140625" style="5"/>
  </cols>
  <sheetData>
    <row r="1" spans="1:7" x14ac:dyDescent="0.2">
      <c r="A1" s="259"/>
      <c r="B1" s="259"/>
      <c r="C1" s="259"/>
    </row>
    <row r="2" spans="1:7" x14ac:dyDescent="0.2">
      <c r="A2" s="1338" t="s">
        <v>664</v>
      </c>
      <c r="B2" s="1338"/>
      <c r="C2" s="1338"/>
      <c r="D2" s="1338"/>
      <c r="G2" s="873"/>
    </row>
    <row r="3" spans="1:7" x14ac:dyDescent="0.2">
      <c r="A3" s="1338" t="s">
        <v>1061</v>
      </c>
      <c r="B3" s="1338"/>
      <c r="C3" s="1338"/>
      <c r="D3" s="1338"/>
      <c r="G3" s="873"/>
    </row>
    <row r="4" spans="1:7" x14ac:dyDescent="0.2">
      <c r="A4" s="736"/>
      <c r="B4" s="736"/>
      <c r="C4" s="736"/>
      <c r="D4" s="736"/>
      <c r="G4" s="873"/>
    </row>
    <row r="5" spans="1:7" ht="15" thickBot="1" x14ac:dyDescent="0.25">
      <c r="C5" s="6" t="s">
        <v>1</v>
      </c>
    </row>
    <row r="6" spans="1:7" ht="30.75" customHeight="1" thickBot="1" x14ac:dyDescent="0.25">
      <c r="A6" s="274" t="s">
        <v>2</v>
      </c>
      <c r="B6" s="275" t="s">
        <v>3</v>
      </c>
      <c r="C6" s="276" t="s">
        <v>4</v>
      </c>
      <c r="D6" s="276" t="s">
        <v>328</v>
      </c>
    </row>
    <row r="7" spans="1:7" ht="15.75" thickBot="1" x14ac:dyDescent="0.3">
      <c r="A7" s="277">
        <v>1</v>
      </c>
      <c r="B7" s="316">
        <v>2</v>
      </c>
      <c r="C7" s="327">
        <v>3</v>
      </c>
      <c r="D7" s="278">
        <v>4</v>
      </c>
      <c r="E7"/>
      <c r="F7"/>
      <c r="G7"/>
    </row>
    <row r="8" spans="1:7" ht="15.75" customHeight="1" thickBot="1" x14ac:dyDescent="0.3">
      <c r="A8" s="463" t="s">
        <v>5</v>
      </c>
      <c r="B8" s="1335" t="s">
        <v>486</v>
      </c>
      <c r="C8" s="1336"/>
      <c r="D8" s="1337"/>
      <c r="E8"/>
      <c r="F8"/>
      <c r="G8"/>
    </row>
    <row r="9" spans="1:7" s="9" customFormat="1" x14ac:dyDescent="0.2">
      <c r="A9" s="7">
        <v>1</v>
      </c>
      <c r="B9" s="317" t="s">
        <v>6</v>
      </c>
      <c r="C9" s="328"/>
      <c r="D9" s="8"/>
    </row>
    <row r="10" spans="1:7" ht="28.5" x14ac:dyDescent="0.2">
      <c r="A10" s="10">
        <v>1.1000000000000001</v>
      </c>
      <c r="B10" s="318" t="s">
        <v>7</v>
      </c>
      <c r="C10" s="1007">
        <v>93431168.087500006</v>
      </c>
      <c r="D10" s="11"/>
    </row>
    <row r="11" spans="1:7" ht="15" thickBot="1" x14ac:dyDescent="0.25">
      <c r="A11" s="12">
        <v>1.2</v>
      </c>
      <c r="B11" s="318" t="s">
        <v>8</v>
      </c>
      <c r="C11" s="1007">
        <v>7474493.4470000006</v>
      </c>
      <c r="D11" s="11"/>
    </row>
    <row r="12" spans="1:7" x14ac:dyDescent="0.2">
      <c r="A12" s="7">
        <v>2</v>
      </c>
      <c r="B12" s="317" t="s">
        <v>10</v>
      </c>
      <c r="C12" s="258"/>
      <c r="D12" s="13"/>
    </row>
    <row r="13" spans="1:7" x14ac:dyDescent="0.2">
      <c r="A13" s="10">
        <v>2.1</v>
      </c>
      <c r="B13" s="318" t="s">
        <v>11</v>
      </c>
      <c r="C13" s="1008">
        <v>1138736.0064197502</v>
      </c>
      <c r="D13" s="14"/>
    </row>
    <row r="14" spans="1:7" x14ac:dyDescent="0.2">
      <c r="A14" s="10">
        <v>2.2000000000000002</v>
      </c>
      <c r="B14" s="318" t="s">
        <v>12</v>
      </c>
      <c r="C14" s="1009">
        <v>0</v>
      </c>
      <c r="D14" s="15"/>
    </row>
    <row r="15" spans="1:7" x14ac:dyDescent="0.2">
      <c r="A15" s="12">
        <v>2.2999999999999998</v>
      </c>
      <c r="B15" s="318" t="s">
        <v>13</v>
      </c>
      <c r="C15" s="1009">
        <v>91098.880513580007</v>
      </c>
      <c r="D15" s="15"/>
    </row>
    <row r="16" spans="1:7" ht="15" thickBot="1" x14ac:dyDescent="0.25">
      <c r="A16" s="16">
        <v>2.4</v>
      </c>
      <c r="B16" s="319" t="s">
        <v>14</v>
      </c>
      <c r="C16" s="1010">
        <v>1138736.0064197502</v>
      </c>
      <c r="D16" s="17"/>
    </row>
    <row r="17" spans="1:4" ht="16.5" customHeight="1" x14ac:dyDescent="0.2">
      <c r="A17" s="7">
        <v>3</v>
      </c>
      <c r="B17" s="320" t="s">
        <v>16</v>
      </c>
      <c r="C17" s="1011"/>
      <c r="D17" s="18"/>
    </row>
    <row r="18" spans="1:4" ht="28.5" x14ac:dyDescent="0.2">
      <c r="A18" s="10">
        <v>3.1</v>
      </c>
      <c r="B18" s="318" t="s">
        <v>17</v>
      </c>
      <c r="C18" s="1012">
        <v>769138.17700000003</v>
      </c>
      <c r="D18" s="19"/>
    </row>
    <row r="19" spans="1:4" ht="28.5" x14ac:dyDescent="0.2">
      <c r="A19" s="20">
        <v>3.2</v>
      </c>
      <c r="B19" s="321" t="s">
        <v>18</v>
      </c>
      <c r="C19" s="1013">
        <v>0</v>
      </c>
      <c r="D19" s="21"/>
    </row>
    <row r="20" spans="1:4" ht="15" thickBot="1" x14ac:dyDescent="0.25">
      <c r="A20" s="22">
        <v>3.3</v>
      </c>
      <c r="B20" s="322" t="s">
        <v>19</v>
      </c>
      <c r="C20" s="1014">
        <v>9614227.2125000004</v>
      </c>
      <c r="D20" s="23"/>
    </row>
    <row r="21" spans="1:4" x14ac:dyDescent="0.2">
      <c r="A21" s="24">
        <v>4</v>
      </c>
      <c r="B21" s="323" t="s">
        <v>21</v>
      </c>
      <c r="C21" s="257"/>
      <c r="D21" s="25"/>
    </row>
    <row r="22" spans="1:4" ht="28.5" x14ac:dyDescent="0.2">
      <c r="A22" s="26">
        <v>4.0999999999999996</v>
      </c>
      <c r="B22" s="318" t="s">
        <v>22</v>
      </c>
      <c r="C22" s="329">
        <v>0</v>
      </c>
      <c r="D22" s="27"/>
    </row>
    <row r="23" spans="1:4" x14ac:dyDescent="0.2">
      <c r="A23" s="26">
        <v>4.2</v>
      </c>
      <c r="B23" s="324" t="s">
        <v>355</v>
      </c>
      <c r="C23" s="329">
        <v>0</v>
      </c>
      <c r="D23" s="27"/>
    </row>
    <row r="24" spans="1:4" ht="28.5" x14ac:dyDescent="0.2">
      <c r="A24" s="28">
        <v>4.3</v>
      </c>
      <c r="B24" s="318" t="s">
        <v>622</v>
      </c>
      <c r="C24" s="329">
        <v>0</v>
      </c>
      <c r="D24" s="27"/>
    </row>
    <row r="25" spans="1:4" ht="28.5" x14ac:dyDescent="0.2">
      <c r="A25" s="28">
        <v>4.4000000000000004</v>
      </c>
      <c r="B25" s="318" t="s">
        <v>23</v>
      </c>
      <c r="C25" s="1015">
        <v>2272.2624000000001</v>
      </c>
      <c r="D25" s="27"/>
    </row>
    <row r="26" spans="1:4" ht="28.5" x14ac:dyDescent="0.2">
      <c r="A26" s="26">
        <v>4.5</v>
      </c>
      <c r="B26" s="318" t="s">
        <v>624</v>
      </c>
      <c r="C26" s="1012">
        <v>2272.2624000000001</v>
      </c>
      <c r="D26" s="29"/>
    </row>
    <row r="27" spans="1:4" x14ac:dyDescent="0.2">
      <c r="A27" s="30">
        <v>4.5999999999999996</v>
      </c>
      <c r="B27" s="319" t="s">
        <v>24</v>
      </c>
      <c r="C27" s="1016">
        <v>28403.280000000002</v>
      </c>
      <c r="D27" s="31"/>
    </row>
    <row r="28" spans="1:4" s="9" customFormat="1" ht="16.5" customHeight="1" x14ac:dyDescent="0.2">
      <c r="A28" s="32">
        <v>5</v>
      </c>
      <c r="B28" s="325" t="s">
        <v>25</v>
      </c>
      <c r="C28" s="1017">
        <v>104212534.58641976</v>
      </c>
      <c r="D28" s="33"/>
    </row>
    <row r="29" spans="1:4" ht="15" thickBot="1" x14ac:dyDescent="0.25">
      <c r="A29" s="34">
        <v>6</v>
      </c>
      <c r="B29" s="322" t="s">
        <v>26</v>
      </c>
      <c r="C29" s="1016">
        <v>8337002.7669135807</v>
      </c>
      <c r="D29" s="23"/>
    </row>
    <row r="30" spans="1:4" s="9" customFormat="1" ht="15" thickBot="1" x14ac:dyDescent="0.25">
      <c r="A30" s="35">
        <v>7</v>
      </c>
      <c r="B30" s="326" t="s">
        <v>27</v>
      </c>
      <c r="C30" s="1018">
        <v>20235387.190000001</v>
      </c>
      <c r="D30" s="36"/>
    </row>
    <row r="31" spans="1:4" ht="15" thickBot="1" x14ac:dyDescent="0.25">
      <c r="A31" s="869">
        <v>8</v>
      </c>
      <c r="B31" s="868" t="s">
        <v>732</v>
      </c>
      <c r="C31" s="1019">
        <v>0.19417421589741216</v>
      </c>
      <c r="D31" s="315"/>
    </row>
    <row r="32" spans="1:4" x14ac:dyDescent="0.2">
      <c r="A32" s="37"/>
      <c r="B32" s="37"/>
      <c r="C32" s="37"/>
    </row>
    <row r="33" spans="1:3" x14ac:dyDescent="0.2">
      <c r="A33" s="37"/>
      <c r="B33" s="37"/>
      <c r="C33" s="37"/>
    </row>
    <row r="34" spans="1:3" x14ac:dyDescent="0.2">
      <c r="A34" s="37"/>
    </row>
    <row r="35" spans="1:3" x14ac:dyDescent="0.2">
      <c r="A35" s="37"/>
    </row>
    <row r="36" spans="1:3" x14ac:dyDescent="0.2">
      <c r="A36" s="37"/>
    </row>
    <row r="37" spans="1:3" x14ac:dyDescent="0.2">
      <c r="A37" s="37"/>
    </row>
  </sheetData>
  <sheetProtection algorithmName="SHA-512" hashValue="aaxB4+SVI2PhIsVcL4xL8XVtJSjZN2mqqIpbd5q4vGy7V8MuGV9MUZGkorYureeJHUTVwuUllVC0oB6Bs3oiEg==" saltValue="6nDtzHbfplni2C0ynSKVdA==" spinCount="100000" sheet="1" objects="1" scenarios="1"/>
  <mergeCells count="3">
    <mergeCell ref="B8:D8"/>
    <mergeCell ref="A2:D2"/>
    <mergeCell ref="A3:D3"/>
  </mergeCells>
  <printOptions horizontalCentered="1"/>
  <pageMargins left="0.7" right="0.7" top="0.48" bottom="0.17" header="0.17" footer="0.17"/>
  <pageSetup paperSize="9" scale="82" orientation="landscape" r:id="rId1"/>
  <headerFooter alignWithMargins="0">
    <oddHeader>&amp;L&amp;"тахома,Bold"&amp;10Банка/Штедилница________________________________&amp;R&amp;"Tahoma,Bold"&amp;10Образец АПРО</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B2:H19"/>
  <sheetViews>
    <sheetView showGridLines="0" topLeftCell="B1" zoomScaleNormal="100" workbookViewId="0">
      <selection activeCell="D8" sqref="D8"/>
    </sheetView>
  </sheetViews>
  <sheetFormatPr defaultColWidth="9.140625" defaultRowHeight="15" x14ac:dyDescent="0.25"/>
  <cols>
    <col min="1" max="2" width="9.140625" style="1"/>
    <col min="3" max="3" width="38.7109375" style="1" customWidth="1"/>
    <col min="4" max="4" width="105.140625" style="1" customWidth="1"/>
    <col min="5" max="5" width="14.140625" style="1" customWidth="1"/>
    <col min="7" max="7" width="19.42578125" customWidth="1"/>
    <col min="8" max="8" width="12.85546875" customWidth="1"/>
    <col min="9" max="16384" width="9.140625" style="1"/>
  </cols>
  <sheetData>
    <row r="2" spans="2:5" x14ac:dyDescent="0.25">
      <c r="B2" s="1310" t="s">
        <v>665</v>
      </c>
      <c r="C2" s="1310"/>
      <c r="D2" s="1310"/>
      <c r="E2" s="1310"/>
    </row>
    <row r="3" spans="2:5" x14ac:dyDescent="0.25">
      <c r="B3" s="138"/>
    </row>
    <row r="4" spans="2:5" ht="15.75" thickBot="1" x14ac:dyDescent="0.3">
      <c r="E4" s="139" t="s">
        <v>487</v>
      </c>
    </row>
    <row r="5" spans="2:5" ht="29.25" thickBot="1" x14ac:dyDescent="0.3">
      <c r="B5" s="242" t="s">
        <v>0</v>
      </c>
      <c r="C5" s="243" t="s">
        <v>343</v>
      </c>
      <c r="D5" s="244" t="s">
        <v>29</v>
      </c>
      <c r="E5" s="288" t="s">
        <v>328</v>
      </c>
    </row>
    <row r="6" spans="2:5" ht="15.75" thickBot="1" x14ac:dyDescent="0.3">
      <c r="B6" s="280">
        <v>1</v>
      </c>
      <c r="C6" s="281">
        <v>2</v>
      </c>
      <c r="D6" s="282">
        <v>3</v>
      </c>
      <c r="E6" s="650">
        <v>4</v>
      </c>
    </row>
    <row r="7" spans="2:5" ht="85.5" x14ac:dyDescent="0.25">
      <c r="B7" s="286">
        <v>1</v>
      </c>
      <c r="C7" s="279" t="s">
        <v>427</v>
      </c>
      <c r="D7" s="3" t="s">
        <v>892</v>
      </c>
      <c r="E7" s="3"/>
    </row>
    <row r="8" spans="2:5" ht="185.25" x14ac:dyDescent="0.25">
      <c r="B8" s="284">
        <v>2</v>
      </c>
      <c r="C8" s="283" t="s">
        <v>488</v>
      </c>
      <c r="D8" s="4" t="s">
        <v>893</v>
      </c>
      <c r="E8" s="4"/>
    </row>
    <row r="9" spans="2:5" ht="42.75" x14ac:dyDescent="0.25">
      <c r="B9" s="355"/>
      <c r="C9" s="446" t="s">
        <v>428</v>
      </c>
      <c r="D9" s="4" t="s">
        <v>894</v>
      </c>
      <c r="E9" s="4"/>
    </row>
    <row r="10" spans="2:5" x14ac:dyDescent="0.25">
      <c r="B10" s="355"/>
      <c r="C10" s="446" t="s">
        <v>896</v>
      </c>
      <c r="D10" s="4" t="s">
        <v>895</v>
      </c>
      <c r="E10" s="4"/>
    </row>
    <row r="11" spans="2:5" ht="86.25" x14ac:dyDescent="0.25">
      <c r="B11" s="355"/>
      <c r="C11" s="587" t="s">
        <v>897</v>
      </c>
      <c r="D11" s="1020" t="s">
        <v>898</v>
      </c>
      <c r="E11" s="4"/>
    </row>
    <row r="12" spans="2:5" ht="29.25" x14ac:dyDescent="0.25">
      <c r="B12" s="355"/>
      <c r="C12" s="446" t="s">
        <v>429</v>
      </c>
      <c r="D12" s="1020" t="s">
        <v>899</v>
      </c>
      <c r="E12" s="4"/>
    </row>
    <row r="13" spans="2:5" ht="43.5" x14ac:dyDescent="0.25">
      <c r="B13" s="355"/>
      <c r="C13" s="446" t="s">
        <v>376</v>
      </c>
      <c r="D13" s="1020" t="s">
        <v>900</v>
      </c>
      <c r="E13" s="4"/>
    </row>
    <row r="14" spans="2:5" x14ac:dyDescent="0.25">
      <c r="B14" s="355"/>
      <c r="C14" s="446" t="s">
        <v>901</v>
      </c>
      <c r="D14" s="356" t="s">
        <v>902</v>
      </c>
      <c r="E14" s="4"/>
    </row>
    <row r="15" spans="2:5" x14ac:dyDescent="0.25">
      <c r="B15" s="355"/>
      <c r="C15" s="446" t="s">
        <v>903</v>
      </c>
      <c r="D15" s="356" t="s">
        <v>902</v>
      </c>
      <c r="E15" s="4"/>
    </row>
    <row r="16" spans="2:5" x14ac:dyDescent="0.25">
      <c r="B16" s="355"/>
      <c r="C16" s="446" t="s">
        <v>904</v>
      </c>
      <c r="D16" s="356" t="s">
        <v>905</v>
      </c>
      <c r="E16" s="4"/>
    </row>
    <row r="17" spans="2:5" ht="213.75" x14ac:dyDescent="0.25">
      <c r="B17" s="284">
        <v>3</v>
      </c>
      <c r="C17" s="283" t="s">
        <v>430</v>
      </c>
      <c r="D17" s="379" t="s">
        <v>906</v>
      </c>
      <c r="E17" s="4"/>
    </row>
    <row r="18" spans="2:5" ht="30" thickBot="1" x14ac:dyDescent="0.3">
      <c r="B18" s="285">
        <v>4</v>
      </c>
      <c r="C18" s="765" t="s">
        <v>735</v>
      </c>
      <c r="D18" s="1021" t="s">
        <v>907</v>
      </c>
      <c r="E18" s="255"/>
    </row>
    <row r="19" spans="2:5" x14ac:dyDescent="0.25">
      <c r="D19" s="179"/>
    </row>
  </sheetData>
  <sheetProtection algorithmName="SHA-512" hashValue="0zSCXrbOP2tFsvdOa50S75YPZyQgKc5sO0E0swj4Qs3D+QfysVCtr5+H69PsRKYQksgQxrcNk9+1OP73gKFpPA==" saltValue="IXiz8NGwO69MCoslxL069A==" spinCount="100000" sheet="1" objects="1" scenarios="1"/>
  <mergeCells count="1">
    <mergeCell ref="B2:E2"/>
  </mergeCells>
  <conditionalFormatting sqref="D8:D10 E8:E17">
    <cfRule type="cellIs" dxfId="1" priority="4" stopIfTrue="1" operator="lessThan">
      <formula>0</formula>
    </cfRule>
  </conditionalFormatting>
  <conditionalFormatting sqref="D17">
    <cfRule type="cellIs" dxfId="0" priority="1" stopIfTrue="1" operator="lessThan">
      <formula>0</formula>
    </cfRule>
  </conditionalFormatting>
  <printOptions horizontalCentered="1"/>
  <pageMargins left="0.7" right="0.7" top="0.75" bottom="0.75" header="0.3" footer="0.3"/>
  <pageSetup paperSize="9" scale="76" orientation="landscape" r:id="rId1"/>
  <headerFooter>
    <oddHeader>&amp;L&amp;"Tahoma,Bold"Банка/Штедилница_______________________________&amp;"-,Regular"_&amp;R&amp;"Tahoma,Bold"Образец ПИКО</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H28"/>
  <sheetViews>
    <sheetView showGridLines="0" zoomScaleNormal="100" workbookViewId="0">
      <selection activeCell="L1" sqref="L1"/>
    </sheetView>
  </sheetViews>
  <sheetFormatPr defaultColWidth="9.140625" defaultRowHeight="14.25" x14ac:dyDescent="0.2"/>
  <cols>
    <col min="1" max="1" width="6.5703125" style="82" customWidth="1"/>
    <col min="2" max="2" width="28.140625" style="82" customWidth="1"/>
    <col min="3" max="3" width="35.28515625" style="82" customWidth="1"/>
    <col min="4" max="4" width="31.85546875" style="82" customWidth="1"/>
    <col min="5" max="5" width="43" style="82" customWidth="1"/>
    <col min="6" max="6" width="7.7109375" style="82" customWidth="1"/>
    <col min="7" max="7" width="19.42578125" style="82" bestFit="1" customWidth="1"/>
    <col min="8" max="8" width="16" style="82" customWidth="1"/>
    <col min="9" max="16384" width="9.140625" style="82"/>
  </cols>
  <sheetData>
    <row r="1" spans="1:8" s="1" customFormat="1" x14ac:dyDescent="0.2">
      <c r="B1" s="287"/>
      <c r="C1" s="287"/>
      <c r="D1" s="287"/>
    </row>
    <row r="2" spans="1:8" x14ac:dyDescent="0.2">
      <c r="A2" s="1339" t="s">
        <v>667</v>
      </c>
      <c r="B2" s="1339"/>
      <c r="C2" s="1339"/>
      <c r="D2" s="1339"/>
      <c r="E2" s="1339"/>
      <c r="G2" s="873"/>
      <c r="H2" s="876"/>
    </row>
    <row r="3" spans="1:8" x14ac:dyDescent="0.2">
      <c r="A3" s="737"/>
      <c r="B3" s="737"/>
      <c r="C3" s="737"/>
      <c r="D3" s="737"/>
      <c r="E3" s="737"/>
    </row>
    <row r="4" spans="1:8" ht="15" thickBot="1" x14ac:dyDescent="0.25">
      <c r="A4" s="83"/>
      <c r="B4" s="83"/>
      <c r="C4" s="83"/>
      <c r="D4" s="83"/>
      <c r="E4" s="84" t="s">
        <v>1</v>
      </c>
    </row>
    <row r="5" spans="1:8" ht="57.75" x14ac:dyDescent="0.25">
      <c r="A5" s="291" t="s">
        <v>187</v>
      </c>
      <c r="B5" s="292" t="s">
        <v>188</v>
      </c>
      <c r="C5" s="293" t="s">
        <v>189</v>
      </c>
      <c r="D5" s="293" t="s">
        <v>190</v>
      </c>
      <c r="E5" s="1285" t="s">
        <v>191</v>
      </c>
      <c r="F5"/>
      <c r="G5"/>
      <c r="H5"/>
    </row>
    <row r="6" spans="1:8" ht="15" x14ac:dyDescent="0.25">
      <c r="A6" s="294">
        <v>1</v>
      </c>
      <c r="B6" s="295">
        <v>2</v>
      </c>
      <c r="C6" s="295">
        <v>3</v>
      </c>
      <c r="D6" s="330">
        <v>4</v>
      </c>
      <c r="E6" s="1286" t="s">
        <v>192</v>
      </c>
      <c r="F6"/>
      <c r="G6"/>
      <c r="H6"/>
    </row>
    <row r="7" spans="1:8" x14ac:dyDescent="0.2">
      <c r="A7" s="85">
        <v>1</v>
      </c>
      <c r="B7" s="86" t="s">
        <v>908</v>
      </c>
      <c r="C7" s="1022">
        <v>1.81</v>
      </c>
      <c r="D7" s="87">
        <v>0.5</v>
      </c>
      <c r="E7" s="1023">
        <v>9.0500000000000008E-3</v>
      </c>
    </row>
    <row r="8" spans="1:8" x14ac:dyDescent="0.2">
      <c r="A8" s="85">
        <v>2</v>
      </c>
      <c r="B8" s="86" t="s">
        <v>909</v>
      </c>
      <c r="C8" s="1022">
        <v>0.12</v>
      </c>
      <c r="D8" s="87">
        <v>0</v>
      </c>
      <c r="E8" s="1023">
        <v>0</v>
      </c>
    </row>
    <row r="9" spans="1:8" x14ac:dyDescent="0.2">
      <c r="A9" s="85">
        <v>3</v>
      </c>
      <c r="B9" s="86" t="s">
        <v>910</v>
      </c>
      <c r="C9" s="1022">
        <v>24375.79</v>
      </c>
      <c r="D9" s="87">
        <v>1</v>
      </c>
      <c r="E9" s="1023">
        <v>243.75790000000001</v>
      </c>
    </row>
    <row r="10" spans="1:8" x14ac:dyDescent="0.2">
      <c r="A10" s="85">
        <v>4</v>
      </c>
      <c r="B10" s="86" t="s">
        <v>911</v>
      </c>
      <c r="C10" s="1022">
        <v>268.79000000000002</v>
      </c>
      <c r="D10" s="87">
        <v>1.5</v>
      </c>
      <c r="E10" s="1023">
        <v>4.0318500000000004</v>
      </c>
    </row>
    <row r="11" spans="1:8" x14ac:dyDescent="0.2">
      <c r="A11" s="85">
        <v>5</v>
      </c>
      <c r="B11" s="86" t="s">
        <v>912</v>
      </c>
      <c r="C11" s="1022">
        <v>8.68</v>
      </c>
      <c r="D11" s="87">
        <v>0.75</v>
      </c>
      <c r="E11" s="1023">
        <v>6.5099999999999991E-2</v>
      </c>
    </row>
    <row r="12" spans="1:8" x14ac:dyDescent="0.2">
      <c r="A12" s="85">
        <v>6</v>
      </c>
      <c r="B12" s="86" t="s">
        <v>913</v>
      </c>
      <c r="C12" s="1022">
        <v>0.08</v>
      </c>
      <c r="D12" s="87">
        <v>0.25</v>
      </c>
      <c r="E12" s="1023">
        <v>2.0000000000000001E-4</v>
      </c>
    </row>
    <row r="13" spans="1:8" x14ac:dyDescent="0.2">
      <c r="A13" s="85">
        <v>7</v>
      </c>
      <c r="B13" s="86" t="s">
        <v>914</v>
      </c>
      <c r="C13" s="1022">
        <v>48.34</v>
      </c>
      <c r="D13" s="87">
        <v>1.5</v>
      </c>
      <c r="E13" s="1023">
        <v>0.72510000000000008</v>
      </c>
    </row>
    <row r="14" spans="1:8" x14ac:dyDescent="0.2">
      <c r="A14" s="85">
        <v>8</v>
      </c>
      <c r="B14" s="86" t="s">
        <v>915</v>
      </c>
      <c r="C14" s="1022">
        <v>15.41</v>
      </c>
      <c r="D14" s="87">
        <v>0</v>
      </c>
      <c r="E14" s="1023">
        <v>0</v>
      </c>
    </row>
    <row r="15" spans="1:8" x14ac:dyDescent="0.2">
      <c r="A15" s="85">
        <v>9</v>
      </c>
      <c r="B15" s="86" t="s">
        <v>916</v>
      </c>
      <c r="C15" s="1022">
        <v>4363.99</v>
      </c>
      <c r="D15" s="87">
        <v>0</v>
      </c>
      <c r="E15" s="1023">
        <v>0</v>
      </c>
    </row>
    <row r="16" spans="1:8" x14ac:dyDescent="0.2">
      <c r="A16" s="85">
        <v>10</v>
      </c>
      <c r="B16" s="86" t="s">
        <v>917</v>
      </c>
      <c r="C16" s="1022">
        <v>11916.02</v>
      </c>
      <c r="D16" s="87">
        <v>1</v>
      </c>
      <c r="E16" s="1023">
        <v>119.1602</v>
      </c>
    </row>
    <row r="17" spans="1:5" x14ac:dyDescent="0.2">
      <c r="A17" s="85">
        <v>11</v>
      </c>
      <c r="B17" s="86" t="s">
        <v>918</v>
      </c>
      <c r="C17" s="1022">
        <v>49042.7</v>
      </c>
      <c r="D17" s="87">
        <v>0</v>
      </c>
      <c r="E17" s="1023">
        <v>0</v>
      </c>
    </row>
    <row r="18" spans="1:5" x14ac:dyDescent="0.2">
      <c r="A18" s="85">
        <v>12</v>
      </c>
      <c r="B18" s="86" t="s">
        <v>919</v>
      </c>
      <c r="C18" s="1022">
        <v>172991.65</v>
      </c>
      <c r="D18" s="87">
        <v>0</v>
      </c>
      <c r="E18" s="1023">
        <v>0</v>
      </c>
    </row>
    <row r="19" spans="1:5" x14ac:dyDescent="0.2">
      <c r="A19" s="85">
        <v>13</v>
      </c>
      <c r="B19" s="86" t="s">
        <v>920</v>
      </c>
      <c r="C19" s="1022">
        <v>6643336.6399999997</v>
      </c>
      <c r="D19" s="87">
        <v>1.75</v>
      </c>
      <c r="E19" s="1023">
        <v>116258.3912</v>
      </c>
    </row>
    <row r="20" spans="1:5" x14ac:dyDescent="0.2">
      <c r="A20" s="85">
        <v>14</v>
      </c>
      <c r="B20" s="86" t="s">
        <v>921</v>
      </c>
      <c r="C20" s="1022">
        <v>30274.720000000001</v>
      </c>
      <c r="D20" s="87">
        <v>2</v>
      </c>
      <c r="E20" s="1023">
        <v>605.49440000000004</v>
      </c>
    </row>
    <row r="21" spans="1:5" x14ac:dyDescent="0.2">
      <c r="A21" s="88">
        <v>15</v>
      </c>
      <c r="B21" s="89" t="s">
        <v>922</v>
      </c>
      <c r="C21" s="1024">
        <v>201.81</v>
      </c>
      <c r="D21" s="90">
        <v>0</v>
      </c>
      <c r="E21" s="1025">
        <v>0</v>
      </c>
    </row>
    <row r="22" spans="1:5" ht="15" thickBot="1" x14ac:dyDescent="0.25">
      <c r="A22" s="88">
        <v>16</v>
      </c>
      <c r="B22" s="89" t="s">
        <v>923</v>
      </c>
      <c r="C22" s="1024">
        <v>0.35</v>
      </c>
      <c r="D22" s="90">
        <v>2</v>
      </c>
      <c r="E22" s="1025">
        <v>6.9999999999999993E-3</v>
      </c>
    </row>
    <row r="23" spans="1:5" s="94" customFormat="1" ht="15" thickBot="1" x14ac:dyDescent="0.25">
      <c r="A23" s="91" t="s">
        <v>194</v>
      </c>
      <c r="B23" s="92" t="s">
        <v>195</v>
      </c>
      <c r="C23" s="1026">
        <f>SUM(C7:C22)</f>
        <v>6936846.8999999985</v>
      </c>
      <c r="D23" s="93"/>
      <c r="E23" s="1027">
        <v>117231.64200000001</v>
      </c>
    </row>
    <row r="24" spans="1:5" s="94" customFormat="1" ht="15.75" customHeight="1" thickBot="1" x14ac:dyDescent="0.25">
      <c r="A24" s="91" t="s">
        <v>196</v>
      </c>
      <c r="B24" s="1340" t="s">
        <v>197</v>
      </c>
      <c r="C24" s="1341"/>
      <c r="D24" s="1342"/>
      <c r="E24" s="1028">
        <f>E23/C23*100</f>
        <v>1.6899845663308501</v>
      </c>
    </row>
    <row r="25" spans="1:5" x14ac:dyDescent="0.2">
      <c r="A25" s="95" t="s">
        <v>690</v>
      </c>
      <c r="B25" s="83"/>
      <c r="C25" s="83"/>
      <c r="D25" s="83"/>
      <c r="E25" s="83"/>
    </row>
    <row r="26" spans="1:5" x14ac:dyDescent="0.2">
      <c r="A26" s="95"/>
      <c r="B26" s="83"/>
      <c r="C26" s="83"/>
      <c r="D26" s="83"/>
      <c r="E26" s="83"/>
    </row>
    <row r="27" spans="1:5" x14ac:dyDescent="0.2">
      <c r="A27" s="95"/>
      <c r="C27" s="83"/>
      <c r="D27" s="83"/>
      <c r="E27" s="83"/>
    </row>
    <row r="28" spans="1:5" x14ac:dyDescent="0.2">
      <c r="A28" s="95"/>
      <c r="B28" s="83"/>
      <c r="C28" s="83"/>
      <c r="D28" s="83"/>
      <c r="E28" s="83"/>
    </row>
  </sheetData>
  <sheetProtection algorithmName="SHA-512" hashValue="JS9irtojjDi9fIwDfXGrJxXBcMwjYkcGAt8TaGj4DSqvJOeGADjRXksVBU5isGOYHC9P6tI+iH04NKlAeTgS6Q==" saltValue="NIE31QzOFS6akV1U6ADSYw==" spinCount="100000" sheet="1" objects="1" scenarios="1"/>
  <mergeCells count="2">
    <mergeCell ref="A2:E2"/>
    <mergeCell ref="B24:D24"/>
  </mergeCells>
  <printOptions horizontalCentered="1"/>
  <pageMargins left="0.15748031496063" right="0.15748031496063" top="0.74803149606299202" bottom="0.74803149606299202" header="0.31496062992126" footer="0.31496062992126"/>
  <pageSetup paperSize="9" scale="76" orientation="landscape" r:id="rId1"/>
  <headerFooter>
    <oddHeader>&amp;L&amp;"-,Bold"Банка/Штедилница________________________________&amp;R&amp;"Tahoma,Bold"Образец СПЗСК</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F10"/>
  <sheetViews>
    <sheetView showGridLines="0" topLeftCell="C1" zoomScaleNormal="100" workbookViewId="0">
      <selection activeCell="C5" sqref="C5"/>
    </sheetView>
  </sheetViews>
  <sheetFormatPr defaultColWidth="9.140625" defaultRowHeight="15" x14ac:dyDescent="0.25"/>
  <cols>
    <col min="1" max="1" width="8.7109375" style="1" customWidth="1"/>
    <col min="2" max="2" width="56.85546875" style="1" customWidth="1"/>
    <col min="3" max="3" width="198.140625" style="1" customWidth="1"/>
    <col min="4" max="4" width="34.28515625" customWidth="1"/>
    <col min="5" max="5" width="19.42578125" bestFit="1" customWidth="1"/>
    <col min="6" max="6" width="10.85546875" customWidth="1"/>
    <col min="7" max="7" width="38.85546875" style="1" customWidth="1"/>
    <col min="8" max="16384" width="9.140625" style="1"/>
  </cols>
  <sheetData>
    <row r="1" spans="1:3" x14ac:dyDescent="0.25">
      <c r="A1" s="1309" t="s">
        <v>668</v>
      </c>
      <c r="B1" s="1309"/>
      <c r="C1" s="1309"/>
    </row>
    <row r="2" spans="1:3" ht="15.75" thickBot="1" x14ac:dyDescent="0.3"/>
    <row r="3" spans="1:3" ht="28.5" x14ac:dyDescent="0.25">
      <c r="A3" s="296" t="s">
        <v>0</v>
      </c>
      <c r="B3" s="296" t="s">
        <v>501</v>
      </c>
      <c r="C3" s="296" t="s">
        <v>29</v>
      </c>
    </row>
    <row r="4" spans="1:3" ht="15.75" thickBot="1" x14ac:dyDescent="0.3">
      <c r="A4" s="297">
        <v>1</v>
      </c>
      <c r="B4" s="297">
        <v>2</v>
      </c>
      <c r="C4" s="896">
        <v>3</v>
      </c>
    </row>
    <row r="5" spans="1:3" ht="409.6" x14ac:dyDescent="0.25">
      <c r="A5" s="143">
        <v>1</v>
      </c>
      <c r="B5" s="651" t="s">
        <v>502</v>
      </c>
      <c r="C5" s="954" t="s">
        <v>877</v>
      </c>
    </row>
    <row r="6" spans="1:3" ht="153.75" x14ac:dyDescent="0.25">
      <c r="A6" s="143">
        <v>2</v>
      </c>
      <c r="B6" s="651" t="s">
        <v>493</v>
      </c>
      <c r="C6" s="1030" t="s">
        <v>878</v>
      </c>
    </row>
    <row r="7" spans="1:3" ht="25.5" x14ac:dyDescent="0.25">
      <c r="A7" s="143">
        <v>3</v>
      </c>
      <c r="B7" s="298" t="s">
        <v>503</v>
      </c>
      <c r="C7" s="1029" t="s">
        <v>924</v>
      </c>
    </row>
    <row r="8" spans="1:3" ht="358.5" x14ac:dyDescent="0.25">
      <c r="A8" s="143">
        <v>4</v>
      </c>
      <c r="B8" s="651" t="s">
        <v>504</v>
      </c>
      <c r="C8" s="953" t="s">
        <v>875</v>
      </c>
    </row>
    <row r="9" spans="1:3" ht="409.6" x14ac:dyDescent="0.25">
      <c r="A9" s="143">
        <v>5</v>
      </c>
      <c r="B9" s="651" t="s">
        <v>505</v>
      </c>
      <c r="C9" s="953" t="s">
        <v>876</v>
      </c>
    </row>
    <row r="10" spans="1:3" ht="192" thickBot="1" x14ac:dyDescent="0.3">
      <c r="A10" s="202">
        <v>6</v>
      </c>
      <c r="B10" s="299" t="s">
        <v>506</v>
      </c>
      <c r="C10" s="1031" t="s">
        <v>925</v>
      </c>
    </row>
  </sheetData>
  <sheetProtection algorithmName="SHA-512" hashValue="SzOWWU7bbzrCqhCiLo0ShRoeV2TKHVP79oXxD+XGnGIBgj8FUMgAKw9RGErxkRfurdfzRHNxAIsh0bvknlNSvw==" saltValue="o0hfeCaL6XYtI0DdipX9YQ==" spinCount="100000" sheet="1" objects="1" scenarios="1"/>
  <mergeCells count="1">
    <mergeCell ref="A1:C1"/>
  </mergeCells>
  <printOptions horizontalCentered="1"/>
  <pageMargins left="0.7" right="0.7" top="0.75" bottom="0.75" header="0.3" footer="0.3"/>
  <pageSetup paperSize="9" scale="69" orientation="landscape" r:id="rId1"/>
  <headerFooter>
    <oddHeader>&amp;L&amp;"Tahoma,Bold"Банка/Штедилница__________________&amp;R&amp;"Tahoma,Bold"Образец КРК</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P41"/>
  <sheetViews>
    <sheetView showGridLines="0" zoomScale="80" zoomScaleNormal="80" workbookViewId="0">
      <selection activeCell="G21" sqref="G21"/>
    </sheetView>
  </sheetViews>
  <sheetFormatPr defaultRowHeight="15" x14ac:dyDescent="0.25"/>
  <cols>
    <col min="1" max="1" width="6.28515625" style="743" customWidth="1"/>
    <col min="2" max="2" width="48.140625" style="5" customWidth="1"/>
    <col min="3" max="3" width="15.85546875" style="5" bestFit="1" customWidth="1"/>
    <col min="4" max="4" width="13" style="5" bestFit="1" customWidth="1"/>
    <col min="5" max="5" width="21.42578125" style="5" bestFit="1" customWidth="1"/>
    <col min="6" max="6" width="10.85546875" style="5" bestFit="1" customWidth="1"/>
    <col min="7" max="7" width="17.85546875" style="5" customWidth="1"/>
    <col min="8" max="8" width="23.140625" style="5" bestFit="1" customWidth="1"/>
    <col min="9" max="9" width="16.140625" style="5" customWidth="1"/>
    <col min="10" max="10" width="16.7109375" style="5" customWidth="1"/>
    <col min="11" max="11" width="19.7109375" style="5" customWidth="1"/>
    <col min="12" max="12" width="13.7109375" style="5" customWidth="1"/>
    <col min="13" max="13" width="12.28515625" style="5" customWidth="1"/>
    <col min="14" max="14" width="7.7109375" customWidth="1"/>
    <col min="15" max="15" width="22.28515625" bestFit="1" customWidth="1"/>
    <col min="16" max="16" width="25.85546875" customWidth="1"/>
    <col min="17" max="256" width="9.140625" style="5"/>
    <col min="257" max="257" width="5" style="5" customWidth="1"/>
    <col min="258" max="258" width="21.5703125" style="5" customWidth="1"/>
    <col min="259" max="259" width="12" style="5" customWidth="1"/>
    <col min="260" max="260" width="10.42578125" style="5" customWidth="1"/>
    <col min="261" max="261" width="16.5703125" style="5" customWidth="1"/>
    <col min="262" max="262" width="8.5703125" style="5" customWidth="1"/>
    <col min="263" max="263" width="16.140625" style="5" bestFit="1" customWidth="1"/>
    <col min="264" max="264" width="12.140625" style="5" customWidth="1"/>
    <col min="265" max="265" width="12.5703125" style="5" customWidth="1"/>
    <col min="266" max="267" width="15.7109375" style="5" customWidth="1"/>
    <col min="268" max="268" width="11.7109375" style="5" customWidth="1"/>
    <col min="269" max="269" width="14.28515625" style="5" customWidth="1"/>
    <col min="270" max="270" width="15.5703125" style="5" customWidth="1"/>
    <col min="271" max="512" width="9.140625" style="5"/>
    <col min="513" max="513" width="5" style="5" customWidth="1"/>
    <col min="514" max="514" width="21.5703125" style="5" customWidth="1"/>
    <col min="515" max="515" width="12" style="5" customWidth="1"/>
    <col min="516" max="516" width="10.42578125" style="5" customWidth="1"/>
    <col min="517" max="517" width="16.5703125" style="5" customWidth="1"/>
    <col min="518" max="518" width="8.5703125" style="5" customWidth="1"/>
    <col min="519" max="519" width="16.140625" style="5" bestFit="1" customWidth="1"/>
    <col min="520" max="520" width="12.140625" style="5" customWidth="1"/>
    <col min="521" max="521" width="12.5703125" style="5" customWidth="1"/>
    <col min="522" max="523" width="15.7109375" style="5" customWidth="1"/>
    <col min="524" max="524" width="11.7109375" style="5" customWidth="1"/>
    <col min="525" max="525" width="14.28515625" style="5" customWidth="1"/>
    <col min="526" max="526" width="15.5703125" style="5" customWidth="1"/>
    <col min="527" max="768" width="9.140625" style="5"/>
    <col min="769" max="769" width="5" style="5" customWidth="1"/>
    <col min="770" max="770" width="21.5703125" style="5" customWidth="1"/>
    <col min="771" max="771" width="12" style="5" customWidth="1"/>
    <col min="772" max="772" width="10.42578125" style="5" customWidth="1"/>
    <col min="773" max="773" width="16.5703125" style="5" customWidth="1"/>
    <col min="774" max="774" width="8.5703125" style="5" customWidth="1"/>
    <col min="775" max="775" width="16.140625" style="5" bestFit="1" customWidth="1"/>
    <col min="776" max="776" width="12.140625" style="5" customWidth="1"/>
    <col min="777" max="777" width="12.5703125" style="5" customWidth="1"/>
    <col min="778" max="779" width="15.7109375" style="5" customWidth="1"/>
    <col min="780" max="780" width="11.7109375" style="5" customWidth="1"/>
    <col min="781" max="781" width="14.28515625" style="5" customWidth="1"/>
    <col min="782" max="782" width="15.5703125" style="5" customWidth="1"/>
    <col min="783" max="1024" width="9.140625" style="5"/>
    <col min="1025" max="1025" width="5" style="5" customWidth="1"/>
    <col min="1026" max="1026" width="21.5703125" style="5" customWidth="1"/>
    <col min="1027" max="1027" width="12" style="5" customWidth="1"/>
    <col min="1028" max="1028" width="10.42578125" style="5" customWidth="1"/>
    <col min="1029" max="1029" width="16.5703125" style="5" customWidth="1"/>
    <col min="1030" max="1030" width="8.5703125" style="5" customWidth="1"/>
    <col min="1031" max="1031" width="16.140625" style="5" bestFit="1" customWidth="1"/>
    <col min="1032" max="1032" width="12.140625" style="5" customWidth="1"/>
    <col min="1033" max="1033" width="12.5703125" style="5" customWidth="1"/>
    <col min="1034" max="1035" width="15.7109375" style="5" customWidth="1"/>
    <col min="1036" max="1036" width="11.7109375" style="5" customWidth="1"/>
    <col min="1037" max="1037" width="14.28515625" style="5" customWidth="1"/>
    <col min="1038" max="1038" width="15.5703125" style="5" customWidth="1"/>
    <col min="1039" max="1280" width="9.140625" style="5"/>
    <col min="1281" max="1281" width="5" style="5" customWidth="1"/>
    <col min="1282" max="1282" width="21.5703125" style="5" customWidth="1"/>
    <col min="1283" max="1283" width="12" style="5" customWidth="1"/>
    <col min="1284" max="1284" width="10.42578125" style="5" customWidth="1"/>
    <col min="1285" max="1285" width="16.5703125" style="5" customWidth="1"/>
    <col min="1286" max="1286" width="8.5703125" style="5" customWidth="1"/>
    <col min="1287" max="1287" width="16.140625" style="5" bestFit="1" customWidth="1"/>
    <col min="1288" max="1288" width="12.140625" style="5" customWidth="1"/>
    <col min="1289" max="1289" width="12.5703125" style="5" customWidth="1"/>
    <col min="1290" max="1291" width="15.7109375" style="5" customWidth="1"/>
    <col min="1292" max="1292" width="11.7109375" style="5" customWidth="1"/>
    <col min="1293" max="1293" width="14.28515625" style="5" customWidth="1"/>
    <col min="1294" max="1294" width="15.5703125" style="5" customWidth="1"/>
    <col min="1295" max="1536" width="9.140625" style="5"/>
    <col min="1537" max="1537" width="5" style="5" customWidth="1"/>
    <col min="1538" max="1538" width="21.5703125" style="5" customWidth="1"/>
    <col min="1539" max="1539" width="12" style="5" customWidth="1"/>
    <col min="1540" max="1540" width="10.42578125" style="5" customWidth="1"/>
    <col min="1541" max="1541" width="16.5703125" style="5" customWidth="1"/>
    <col min="1542" max="1542" width="8.5703125" style="5" customWidth="1"/>
    <col min="1543" max="1543" width="16.140625" style="5" bestFit="1" customWidth="1"/>
    <col min="1544" max="1544" width="12.140625" style="5" customWidth="1"/>
    <col min="1545" max="1545" width="12.5703125" style="5" customWidth="1"/>
    <col min="1546" max="1547" width="15.7109375" style="5" customWidth="1"/>
    <col min="1548" max="1548" width="11.7109375" style="5" customWidth="1"/>
    <col min="1549" max="1549" width="14.28515625" style="5" customWidth="1"/>
    <col min="1550" max="1550" width="15.5703125" style="5" customWidth="1"/>
    <col min="1551" max="1792" width="9.140625" style="5"/>
    <col min="1793" max="1793" width="5" style="5" customWidth="1"/>
    <col min="1794" max="1794" width="21.5703125" style="5" customWidth="1"/>
    <col min="1795" max="1795" width="12" style="5" customWidth="1"/>
    <col min="1796" max="1796" width="10.42578125" style="5" customWidth="1"/>
    <col min="1797" max="1797" width="16.5703125" style="5" customWidth="1"/>
    <col min="1798" max="1798" width="8.5703125" style="5" customWidth="1"/>
    <col min="1799" max="1799" width="16.140625" style="5" bestFit="1" customWidth="1"/>
    <col min="1800" max="1800" width="12.140625" style="5" customWidth="1"/>
    <col min="1801" max="1801" width="12.5703125" style="5" customWidth="1"/>
    <col min="1802" max="1803" width="15.7109375" style="5" customWidth="1"/>
    <col min="1804" max="1804" width="11.7109375" style="5" customWidth="1"/>
    <col min="1805" max="1805" width="14.28515625" style="5" customWidth="1"/>
    <col min="1806" max="1806" width="15.5703125" style="5" customWidth="1"/>
    <col min="1807" max="2048" width="9.140625" style="5"/>
    <col min="2049" max="2049" width="5" style="5" customWidth="1"/>
    <col min="2050" max="2050" width="21.5703125" style="5" customWidth="1"/>
    <col min="2051" max="2051" width="12" style="5" customWidth="1"/>
    <col min="2052" max="2052" width="10.42578125" style="5" customWidth="1"/>
    <col min="2053" max="2053" width="16.5703125" style="5" customWidth="1"/>
    <col min="2054" max="2054" width="8.5703125" style="5" customWidth="1"/>
    <col min="2055" max="2055" width="16.140625" style="5" bestFit="1" customWidth="1"/>
    <col min="2056" max="2056" width="12.140625" style="5" customWidth="1"/>
    <col min="2057" max="2057" width="12.5703125" style="5" customWidth="1"/>
    <col min="2058" max="2059" width="15.7109375" style="5" customWidth="1"/>
    <col min="2060" max="2060" width="11.7109375" style="5" customWidth="1"/>
    <col min="2061" max="2061" width="14.28515625" style="5" customWidth="1"/>
    <col min="2062" max="2062" width="15.5703125" style="5" customWidth="1"/>
    <col min="2063" max="2304" width="9.140625" style="5"/>
    <col min="2305" max="2305" width="5" style="5" customWidth="1"/>
    <col min="2306" max="2306" width="21.5703125" style="5" customWidth="1"/>
    <col min="2307" max="2307" width="12" style="5" customWidth="1"/>
    <col min="2308" max="2308" width="10.42578125" style="5" customWidth="1"/>
    <col min="2309" max="2309" width="16.5703125" style="5" customWidth="1"/>
    <col min="2310" max="2310" width="8.5703125" style="5" customWidth="1"/>
    <col min="2311" max="2311" width="16.140625" style="5" bestFit="1" customWidth="1"/>
    <col min="2312" max="2312" width="12.140625" style="5" customWidth="1"/>
    <col min="2313" max="2313" width="12.5703125" style="5" customWidth="1"/>
    <col min="2314" max="2315" width="15.7109375" style="5" customWidth="1"/>
    <col min="2316" max="2316" width="11.7109375" style="5" customWidth="1"/>
    <col min="2317" max="2317" width="14.28515625" style="5" customWidth="1"/>
    <col min="2318" max="2318" width="15.5703125" style="5" customWidth="1"/>
    <col min="2319" max="2560" width="9.140625" style="5"/>
    <col min="2561" max="2561" width="5" style="5" customWidth="1"/>
    <col min="2562" max="2562" width="21.5703125" style="5" customWidth="1"/>
    <col min="2563" max="2563" width="12" style="5" customWidth="1"/>
    <col min="2564" max="2564" width="10.42578125" style="5" customWidth="1"/>
    <col min="2565" max="2565" width="16.5703125" style="5" customWidth="1"/>
    <col min="2566" max="2566" width="8.5703125" style="5" customWidth="1"/>
    <col min="2567" max="2567" width="16.140625" style="5" bestFit="1" customWidth="1"/>
    <col min="2568" max="2568" width="12.140625" style="5" customWidth="1"/>
    <col min="2569" max="2569" width="12.5703125" style="5" customWidth="1"/>
    <col min="2570" max="2571" width="15.7109375" style="5" customWidth="1"/>
    <col min="2572" max="2572" width="11.7109375" style="5" customWidth="1"/>
    <col min="2573" max="2573" width="14.28515625" style="5" customWidth="1"/>
    <col min="2574" max="2574" width="15.5703125" style="5" customWidth="1"/>
    <col min="2575" max="2816" width="9.140625" style="5"/>
    <col min="2817" max="2817" width="5" style="5" customWidth="1"/>
    <col min="2818" max="2818" width="21.5703125" style="5" customWidth="1"/>
    <col min="2819" max="2819" width="12" style="5" customWidth="1"/>
    <col min="2820" max="2820" width="10.42578125" style="5" customWidth="1"/>
    <col min="2821" max="2821" width="16.5703125" style="5" customWidth="1"/>
    <col min="2822" max="2822" width="8.5703125" style="5" customWidth="1"/>
    <col min="2823" max="2823" width="16.140625" style="5" bestFit="1" customWidth="1"/>
    <col min="2824" max="2824" width="12.140625" style="5" customWidth="1"/>
    <col min="2825" max="2825" width="12.5703125" style="5" customWidth="1"/>
    <col min="2826" max="2827" width="15.7109375" style="5" customWidth="1"/>
    <col min="2828" max="2828" width="11.7109375" style="5" customWidth="1"/>
    <col min="2829" max="2829" width="14.28515625" style="5" customWidth="1"/>
    <col min="2830" max="2830" width="15.5703125" style="5" customWidth="1"/>
    <col min="2831" max="3072" width="9.140625" style="5"/>
    <col min="3073" max="3073" width="5" style="5" customWidth="1"/>
    <col min="3074" max="3074" width="21.5703125" style="5" customWidth="1"/>
    <col min="3075" max="3075" width="12" style="5" customWidth="1"/>
    <col min="3076" max="3076" width="10.42578125" style="5" customWidth="1"/>
    <col min="3077" max="3077" width="16.5703125" style="5" customWidth="1"/>
    <col min="3078" max="3078" width="8.5703125" style="5" customWidth="1"/>
    <col min="3079" max="3079" width="16.140625" style="5" bestFit="1" customWidth="1"/>
    <col min="3080" max="3080" width="12.140625" style="5" customWidth="1"/>
    <col min="3081" max="3081" width="12.5703125" style="5" customWidth="1"/>
    <col min="3082" max="3083" width="15.7109375" style="5" customWidth="1"/>
    <col min="3084" max="3084" width="11.7109375" style="5" customWidth="1"/>
    <col min="3085" max="3085" width="14.28515625" style="5" customWidth="1"/>
    <col min="3086" max="3086" width="15.5703125" style="5" customWidth="1"/>
    <col min="3087" max="3328" width="9.140625" style="5"/>
    <col min="3329" max="3329" width="5" style="5" customWidth="1"/>
    <col min="3330" max="3330" width="21.5703125" style="5" customWidth="1"/>
    <col min="3331" max="3331" width="12" style="5" customWidth="1"/>
    <col min="3332" max="3332" width="10.42578125" style="5" customWidth="1"/>
    <col min="3333" max="3333" width="16.5703125" style="5" customWidth="1"/>
    <col min="3334" max="3334" width="8.5703125" style="5" customWidth="1"/>
    <col min="3335" max="3335" width="16.140625" style="5" bestFit="1" customWidth="1"/>
    <col min="3336" max="3336" width="12.140625" style="5" customWidth="1"/>
    <col min="3337" max="3337" width="12.5703125" style="5" customWidth="1"/>
    <col min="3338" max="3339" width="15.7109375" style="5" customWidth="1"/>
    <col min="3340" max="3340" width="11.7109375" style="5" customWidth="1"/>
    <col min="3341" max="3341" width="14.28515625" style="5" customWidth="1"/>
    <col min="3342" max="3342" width="15.5703125" style="5" customWidth="1"/>
    <col min="3343" max="3584" width="9.140625" style="5"/>
    <col min="3585" max="3585" width="5" style="5" customWidth="1"/>
    <col min="3586" max="3586" width="21.5703125" style="5" customWidth="1"/>
    <col min="3587" max="3587" width="12" style="5" customWidth="1"/>
    <col min="3588" max="3588" width="10.42578125" style="5" customWidth="1"/>
    <col min="3589" max="3589" width="16.5703125" style="5" customWidth="1"/>
    <col min="3590" max="3590" width="8.5703125" style="5" customWidth="1"/>
    <col min="3591" max="3591" width="16.140625" style="5" bestFit="1" customWidth="1"/>
    <col min="3592" max="3592" width="12.140625" style="5" customWidth="1"/>
    <col min="3593" max="3593" width="12.5703125" style="5" customWidth="1"/>
    <col min="3594" max="3595" width="15.7109375" style="5" customWidth="1"/>
    <col min="3596" max="3596" width="11.7109375" style="5" customWidth="1"/>
    <col min="3597" max="3597" width="14.28515625" style="5" customWidth="1"/>
    <col min="3598" max="3598" width="15.5703125" style="5" customWidth="1"/>
    <col min="3599" max="3840" width="9.140625" style="5"/>
    <col min="3841" max="3841" width="5" style="5" customWidth="1"/>
    <col min="3842" max="3842" width="21.5703125" style="5" customWidth="1"/>
    <col min="3843" max="3843" width="12" style="5" customWidth="1"/>
    <col min="3844" max="3844" width="10.42578125" style="5" customWidth="1"/>
    <col min="3845" max="3845" width="16.5703125" style="5" customWidth="1"/>
    <col min="3846" max="3846" width="8.5703125" style="5" customWidth="1"/>
    <col min="3847" max="3847" width="16.140625" style="5" bestFit="1" customWidth="1"/>
    <col min="3848" max="3848" width="12.140625" style="5" customWidth="1"/>
    <col min="3849" max="3849" width="12.5703125" style="5" customWidth="1"/>
    <col min="3850" max="3851" width="15.7109375" style="5" customWidth="1"/>
    <col min="3852" max="3852" width="11.7109375" style="5" customWidth="1"/>
    <col min="3853" max="3853" width="14.28515625" style="5" customWidth="1"/>
    <col min="3854" max="3854" width="15.5703125" style="5" customWidth="1"/>
    <col min="3855" max="4096" width="9.140625" style="5"/>
    <col min="4097" max="4097" width="5" style="5" customWidth="1"/>
    <col min="4098" max="4098" width="21.5703125" style="5" customWidth="1"/>
    <col min="4099" max="4099" width="12" style="5" customWidth="1"/>
    <col min="4100" max="4100" width="10.42578125" style="5" customWidth="1"/>
    <col min="4101" max="4101" width="16.5703125" style="5" customWidth="1"/>
    <col min="4102" max="4102" width="8.5703125" style="5" customWidth="1"/>
    <col min="4103" max="4103" width="16.140625" style="5" bestFit="1" customWidth="1"/>
    <col min="4104" max="4104" width="12.140625" style="5" customWidth="1"/>
    <col min="4105" max="4105" width="12.5703125" style="5" customWidth="1"/>
    <col min="4106" max="4107" width="15.7109375" style="5" customWidth="1"/>
    <col min="4108" max="4108" width="11.7109375" style="5" customWidth="1"/>
    <col min="4109" max="4109" width="14.28515625" style="5" customWidth="1"/>
    <col min="4110" max="4110" width="15.5703125" style="5" customWidth="1"/>
    <col min="4111" max="4352" width="9.140625" style="5"/>
    <col min="4353" max="4353" width="5" style="5" customWidth="1"/>
    <col min="4354" max="4354" width="21.5703125" style="5" customWidth="1"/>
    <col min="4355" max="4355" width="12" style="5" customWidth="1"/>
    <col min="4356" max="4356" width="10.42578125" style="5" customWidth="1"/>
    <col min="4357" max="4357" width="16.5703125" style="5" customWidth="1"/>
    <col min="4358" max="4358" width="8.5703125" style="5" customWidth="1"/>
    <col min="4359" max="4359" width="16.140625" style="5" bestFit="1" customWidth="1"/>
    <col min="4360" max="4360" width="12.140625" style="5" customWidth="1"/>
    <col min="4361" max="4361" width="12.5703125" style="5" customWidth="1"/>
    <col min="4362" max="4363" width="15.7109375" style="5" customWidth="1"/>
    <col min="4364" max="4364" width="11.7109375" style="5" customWidth="1"/>
    <col min="4365" max="4365" width="14.28515625" style="5" customWidth="1"/>
    <col min="4366" max="4366" width="15.5703125" style="5" customWidth="1"/>
    <col min="4367" max="4608" width="9.140625" style="5"/>
    <col min="4609" max="4609" width="5" style="5" customWidth="1"/>
    <col min="4610" max="4610" width="21.5703125" style="5" customWidth="1"/>
    <col min="4611" max="4611" width="12" style="5" customWidth="1"/>
    <col min="4612" max="4612" width="10.42578125" style="5" customWidth="1"/>
    <col min="4613" max="4613" width="16.5703125" style="5" customWidth="1"/>
    <col min="4614" max="4614" width="8.5703125" style="5" customWidth="1"/>
    <col min="4615" max="4615" width="16.140625" style="5" bestFit="1" customWidth="1"/>
    <col min="4616" max="4616" width="12.140625" style="5" customWidth="1"/>
    <col min="4617" max="4617" width="12.5703125" style="5" customWidth="1"/>
    <col min="4618" max="4619" width="15.7109375" style="5" customWidth="1"/>
    <col min="4620" max="4620" width="11.7109375" style="5" customWidth="1"/>
    <col min="4621" max="4621" width="14.28515625" style="5" customWidth="1"/>
    <col min="4622" max="4622" width="15.5703125" style="5" customWidth="1"/>
    <col min="4623" max="4864" width="9.140625" style="5"/>
    <col min="4865" max="4865" width="5" style="5" customWidth="1"/>
    <col min="4866" max="4866" width="21.5703125" style="5" customWidth="1"/>
    <col min="4867" max="4867" width="12" style="5" customWidth="1"/>
    <col min="4868" max="4868" width="10.42578125" style="5" customWidth="1"/>
    <col min="4869" max="4869" width="16.5703125" style="5" customWidth="1"/>
    <col min="4870" max="4870" width="8.5703125" style="5" customWidth="1"/>
    <col min="4871" max="4871" width="16.140625" style="5" bestFit="1" customWidth="1"/>
    <col min="4872" max="4872" width="12.140625" style="5" customWidth="1"/>
    <col min="4873" max="4873" width="12.5703125" style="5" customWidth="1"/>
    <col min="4874" max="4875" width="15.7109375" style="5" customWidth="1"/>
    <col min="4876" max="4876" width="11.7109375" style="5" customWidth="1"/>
    <col min="4877" max="4877" width="14.28515625" style="5" customWidth="1"/>
    <col min="4878" max="4878" width="15.5703125" style="5" customWidth="1"/>
    <col min="4879" max="5120" width="9.140625" style="5"/>
    <col min="5121" max="5121" width="5" style="5" customWidth="1"/>
    <col min="5122" max="5122" width="21.5703125" style="5" customWidth="1"/>
    <col min="5123" max="5123" width="12" style="5" customWidth="1"/>
    <col min="5124" max="5124" width="10.42578125" style="5" customWidth="1"/>
    <col min="5125" max="5125" width="16.5703125" style="5" customWidth="1"/>
    <col min="5126" max="5126" width="8.5703125" style="5" customWidth="1"/>
    <col min="5127" max="5127" width="16.140625" style="5" bestFit="1" customWidth="1"/>
    <col min="5128" max="5128" width="12.140625" style="5" customWidth="1"/>
    <col min="5129" max="5129" width="12.5703125" style="5" customWidth="1"/>
    <col min="5130" max="5131" width="15.7109375" style="5" customWidth="1"/>
    <col min="5132" max="5132" width="11.7109375" style="5" customWidth="1"/>
    <col min="5133" max="5133" width="14.28515625" style="5" customWidth="1"/>
    <col min="5134" max="5134" width="15.5703125" style="5" customWidth="1"/>
    <col min="5135" max="5376" width="9.140625" style="5"/>
    <col min="5377" max="5377" width="5" style="5" customWidth="1"/>
    <col min="5378" max="5378" width="21.5703125" style="5" customWidth="1"/>
    <col min="5379" max="5379" width="12" style="5" customWidth="1"/>
    <col min="5380" max="5380" width="10.42578125" style="5" customWidth="1"/>
    <col min="5381" max="5381" width="16.5703125" style="5" customWidth="1"/>
    <col min="5382" max="5382" width="8.5703125" style="5" customWidth="1"/>
    <col min="5383" max="5383" width="16.140625" style="5" bestFit="1" customWidth="1"/>
    <col min="5384" max="5384" width="12.140625" style="5" customWidth="1"/>
    <col min="5385" max="5385" width="12.5703125" style="5" customWidth="1"/>
    <col min="5386" max="5387" width="15.7109375" style="5" customWidth="1"/>
    <col min="5388" max="5388" width="11.7109375" style="5" customWidth="1"/>
    <col min="5389" max="5389" width="14.28515625" style="5" customWidth="1"/>
    <col min="5390" max="5390" width="15.5703125" style="5" customWidth="1"/>
    <col min="5391" max="5632" width="9.140625" style="5"/>
    <col min="5633" max="5633" width="5" style="5" customWidth="1"/>
    <col min="5634" max="5634" width="21.5703125" style="5" customWidth="1"/>
    <col min="5635" max="5635" width="12" style="5" customWidth="1"/>
    <col min="5636" max="5636" width="10.42578125" style="5" customWidth="1"/>
    <col min="5637" max="5637" width="16.5703125" style="5" customWidth="1"/>
    <col min="5638" max="5638" width="8.5703125" style="5" customWidth="1"/>
    <col min="5639" max="5639" width="16.140625" style="5" bestFit="1" customWidth="1"/>
    <col min="5640" max="5640" width="12.140625" style="5" customWidth="1"/>
    <col min="5641" max="5641" width="12.5703125" style="5" customWidth="1"/>
    <col min="5642" max="5643" width="15.7109375" style="5" customWidth="1"/>
    <col min="5644" max="5644" width="11.7109375" style="5" customWidth="1"/>
    <col min="5645" max="5645" width="14.28515625" style="5" customWidth="1"/>
    <col min="5646" max="5646" width="15.5703125" style="5" customWidth="1"/>
    <col min="5647" max="5888" width="9.140625" style="5"/>
    <col min="5889" max="5889" width="5" style="5" customWidth="1"/>
    <col min="5890" max="5890" width="21.5703125" style="5" customWidth="1"/>
    <col min="5891" max="5891" width="12" style="5" customWidth="1"/>
    <col min="5892" max="5892" width="10.42578125" style="5" customWidth="1"/>
    <col min="5893" max="5893" width="16.5703125" style="5" customWidth="1"/>
    <col min="5894" max="5894" width="8.5703125" style="5" customWidth="1"/>
    <col min="5895" max="5895" width="16.140625" style="5" bestFit="1" customWidth="1"/>
    <col min="5896" max="5896" width="12.140625" style="5" customWidth="1"/>
    <col min="5897" max="5897" width="12.5703125" style="5" customWidth="1"/>
    <col min="5898" max="5899" width="15.7109375" style="5" customWidth="1"/>
    <col min="5900" max="5900" width="11.7109375" style="5" customWidth="1"/>
    <col min="5901" max="5901" width="14.28515625" style="5" customWidth="1"/>
    <col min="5902" max="5902" width="15.5703125" style="5" customWidth="1"/>
    <col min="5903" max="6144" width="9.140625" style="5"/>
    <col min="6145" max="6145" width="5" style="5" customWidth="1"/>
    <col min="6146" max="6146" width="21.5703125" style="5" customWidth="1"/>
    <col min="6147" max="6147" width="12" style="5" customWidth="1"/>
    <col min="6148" max="6148" width="10.42578125" style="5" customWidth="1"/>
    <col min="6149" max="6149" width="16.5703125" style="5" customWidth="1"/>
    <col min="6150" max="6150" width="8.5703125" style="5" customWidth="1"/>
    <col min="6151" max="6151" width="16.140625" style="5" bestFit="1" customWidth="1"/>
    <col min="6152" max="6152" width="12.140625" style="5" customWidth="1"/>
    <col min="6153" max="6153" width="12.5703125" style="5" customWidth="1"/>
    <col min="6154" max="6155" width="15.7109375" style="5" customWidth="1"/>
    <col min="6156" max="6156" width="11.7109375" style="5" customWidth="1"/>
    <col min="6157" max="6157" width="14.28515625" style="5" customWidth="1"/>
    <col min="6158" max="6158" width="15.5703125" style="5" customWidth="1"/>
    <col min="6159" max="6400" width="9.140625" style="5"/>
    <col min="6401" max="6401" width="5" style="5" customWidth="1"/>
    <col min="6402" max="6402" width="21.5703125" style="5" customWidth="1"/>
    <col min="6403" max="6403" width="12" style="5" customWidth="1"/>
    <col min="6404" max="6404" width="10.42578125" style="5" customWidth="1"/>
    <col min="6405" max="6405" width="16.5703125" style="5" customWidth="1"/>
    <col min="6406" max="6406" width="8.5703125" style="5" customWidth="1"/>
    <col min="6407" max="6407" width="16.140625" style="5" bestFit="1" customWidth="1"/>
    <col min="6408" max="6408" width="12.140625" style="5" customWidth="1"/>
    <col min="6409" max="6409" width="12.5703125" style="5" customWidth="1"/>
    <col min="6410" max="6411" width="15.7109375" style="5" customWidth="1"/>
    <col min="6412" max="6412" width="11.7109375" style="5" customWidth="1"/>
    <col min="6413" max="6413" width="14.28515625" style="5" customWidth="1"/>
    <col min="6414" max="6414" width="15.5703125" style="5" customWidth="1"/>
    <col min="6415" max="6656" width="9.140625" style="5"/>
    <col min="6657" max="6657" width="5" style="5" customWidth="1"/>
    <col min="6658" max="6658" width="21.5703125" style="5" customWidth="1"/>
    <col min="6659" max="6659" width="12" style="5" customWidth="1"/>
    <col min="6660" max="6660" width="10.42578125" style="5" customWidth="1"/>
    <col min="6661" max="6661" width="16.5703125" style="5" customWidth="1"/>
    <col min="6662" max="6662" width="8.5703125" style="5" customWidth="1"/>
    <col min="6663" max="6663" width="16.140625" style="5" bestFit="1" customWidth="1"/>
    <col min="6664" max="6664" width="12.140625" style="5" customWidth="1"/>
    <col min="6665" max="6665" width="12.5703125" style="5" customWidth="1"/>
    <col min="6666" max="6667" width="15.7109375" style="5" customWidth="1"/>
    <col min="6668" max="6668" width="11.7109375" style="5" customWidth="1"/>
    <col min="6669" max="6669" width="14.28515625" style="5" customWidth="1"/>
    <col min="6670" max="6670" width="15.5703125" style="5" customWidth="1"/>
    <col min="6671" max="6912" width="9.140625" style="5"/>
    <col min="6913" max="6913" width="5" style="5" customWidth="1"/>
    <col min="6914" max="6914" width="21.5703125" style="5" customWidth="1"/>
    <col min="6915" max="6915" width="12" style="5" customWidth="1"/>
    <col min="6916" max="6916" width="10.42578125" style="5" customWidth="1"/>
    <col min="6917" max="6917" width="16.5703125" style="5" customWidth="1"/>
    <col min="6918" max="6918" width="8.5703125" style="5" customWidth="1"/>
    <col min="6919" max="6919" width="16.140625" style="5" bestFit="1" customWidth="1"/>
    <col min="6920" max="6920" width="12.140625" style="5" customWidth="1"/>
    <col min="6921" max="6921" width="12.5703125" style="5" customWidth="1"/>
    <col min="6922" max="6923" width="15.7109375" style="5" customWidth="1"/>
    <col min="6924" max="6924" width="11.7109375" style="5" customWidth="1"/>
    <col min="6925" max="6925" width="14.28515625" style="5" customWidth="1"/>
    <col min="6926" max="6926" width="15.5703125" style="5" customWidth="1"/>
    <col min="6927" max="7168" width="9.140625" style="5"/>
    <col min="7169" max="7169" width="5" style="5" customWidth="1"/>
    <col min="7170" max="7170" width="21.5703125" style="5" customWidth="1"/>
    <col min="7171" max="7171" width="12" style="5" customWidth="1"/>
    <col min="7172" max="7172" width="10.42578125" style="5" customWidth="1"/>
    <col min="7173" max="7173" width="16.5703125" style="5" customWidth="1"/>
    <col min="7174" max="7174" width="8.5703125" style="5" customWidth="1"/>
    <col min="7175" max="7175" width="16.140625" style="5" bestFit="1" customWidth="1"/>
    <col min="7176" max="7176" width="12.140625" style="5" customWidth="1"/>
    <col min="7177" max="7177" width="12.5703125" style="5" customWidth="1"/>
    <col min="7178" max="7179" width="15.7109375" style="5" customWidth="1"/>
    <col min="7180" max="7180" width="11.7109375" style="5" customWidth="1"/>
    <col min="7181" max="7181" width="14.28515625" style="5" customWidth="1"/>
    <col min="7182" max="7182" width="15.5703125" style="5" customWidth="1"/>
    <col min="7183" max="7424" width="9.140625" style="5"/>
    <col min="7425" max="7425" width="5" style="5" customWidth="1"/>
    <col min="7426" max="7426" width="21.5703125" style="5" customWidth="1"/>
    <col min="7427" max="7427" width="12" style="5" customWidth="1"/>
    <col min="7428" max="7428" width="10.42578125" style="5" customWidth="1"/>
    <col min="7429" max="7429" width="16.5703125" style="5" customWidth="1"/>
    <col min="7430" max="7430" width="8.5703125" style="5" customWidth="1"/>
    <col min="7431" max="7431" width="16.140625" style="5" bestFit="1" customWidth="1"/>
    <col min="7432" max="7432" width="12.140625" style="5" customWidth="1"/>
    <col min="7433" max="7433" width="12.5703125" style="5" customWidth="1"/>
    <col min="7434" max="7435" width="15.7109375" style="5" customWidth="1"/>
    <col min="7436" max="7436" width="11.7109375" style="5" customWidth="1"/>
    <col min="7437" max="7437" width="14.28515625" style="5" customWidth="1"/>
    <col min="7438" max="7438" width="15.5703125" style="5" customWidth="1"/>
    <col min="7439" max="7680" width="9.140625" style="5"/>
    <col min="7681" max="7681" width="5" style="5" customWidth="1"/>
    <col min="7682" max="7682" width="21.5703125" style="5" customWidth="1"/>
    <col min="7683" max="7683" width="12" style="5" customWidth="1"/>
    <col min="7684" max="7684" width="10.42578125" style="5" customWidth="1"/>
    <col min="7685" max="7685" width="16.5703125" style="5" customWidth="1"/>
    <col min="7686" max="7686" width="8.5703125" style="5" customWidth="1"/>
    <col min="7687" max="7687" width="16.140625" style="5" bestFit="1" customWidth="1"/>
    <col min="7688" max="7688" width="12.140625" style="5" customWidth="1"/>
    <col min="7689" max="7689" width="12.5703125" style="5" customWidth="1"/>
    <col min="7690" max="7691" width="15.7109375" style="5" customWidth="1"/>
    <col min="7692" max="7692" width="11.7109375" style="5" customWidth="1"/>
    <col min="7693" max="7693" width="14.28515625" style="5" customWidth="1"/>
    <col min="7694" max="7694" width="15.5703125" style="5" customWidth="1"/>
    <col min="7695" max="7936" width="9.140625" style="5"/>
    <col min="7937" max="7937" width="5" style="5" customWidth="1"/>
    <col min="7938" max="7938" width="21.5703125" style="5" customWidth="1"/>
    <col min="7939" max="7939" width="12" style="5" customWidth="1"/>
    <col min="7940" max="7940" width="10.42578125" style="5" customWidth="1"/>
    <col min="7941" max="7941" width="16.5703125" style="5" customWidth="1"/>
    <col min="7942" max="7942" width="8.5703125" style="5" customWidth="1"/>
    <col min="7943" max="7943" width="16.140625" style="5" bestFit="1" customWidth="1"/>
    <col min="7944" max="7944" width="12.140625" style="5" customWidth="1"/>
    <col min="7945" max="7945" width="12.5703125" style="5" customWidth="1"/>
    <col min="7946" max="7947" width="15.7109375" style="5" customWidth="1"/>
    <col min="7948" max="7948" width="11.7109375" style="5" customWidth="1"/>
    <col min="7949" max="7949" width="14.28515625" style="5" customWidth="1"/>
    <col min="7950" max="7950" width="15.5703125" style="5" customWidth="1"/>
    <col min="7951" max="8192" width="9.140625" style="5"/>
    <col min="8193" max="8193" width="5" style="5" customWidth="1"/>
    <col min="8194" max="8194" width="21.5703125" style="5" customWidth="1"/>
    <col min="8195" max="8195" width="12" style="5" customWidth="1"/>
    <col min="8196" max="8196" width="10.42578125" style="5" customWidth="1"/>
    <col min="8197" max="8197" width="16.5703125" style="5" customWidth="1"/>
    <col min="8198" max="8198" width="8.5703125" style="5" customWidth="1"/>
    <col min="8199" max="8199" width="16.140625" style="5" bestFit="1" customWidth="1"/>
    <col min="8200" max="8200" width="12.140625" style="5" customWidth="1"/>
    <col min="8201" max="8201" width="12.5703125" style="5" customWidth="1"/>
    <col min="8202" max="8203" width="15.7109375" style="5" customWidth="1"/>
    <col min="8204" max="8204" width="11.7109375" style="5" customWidth="1"/>
    <col min="8205" max="8205" width="14.28515625" style="5" customWidth="1"/>
    <col min="8206" max="8206" width="15.5703125" style="5" customWidth="1"/>
    <col min="8207" max="8448" width="9.140625" style="5"/>
    <col min="8449" max="8449" width="5" style="5" customWidth="1"/>
    <col min="8450" max="8450" width="21.5703125" style="5" customWidth="1"/>
    <col min="8451" max="8451" width="12" style="5" customWidth="1"/>
    <col min="8452" max="8452" width="10.42578125" style="5" customWidth="1"/>
    <col min="8453" max="8453" width="16.5703125" style="5" customWidth="1"/>
    <col min="8454" max="8454" width="8.5703125" style="5" customWidth="1"/>
    <col min="8455" max="8455" width="16.140625" style="5" bestFit="1" customWidth="1"/>
    <col min="8456" max="8456" width="12.140625" style="5" customWidth="1"/>
    <col min="8457" max="8457" width="12.5703125" style="5" customWidth="1"/>
    <col min="8458" max="8459" width="15.7109375" style="5" customWidth="1"/>
    <col min="8460" max="8460" width="11.7109375" style="5" customWidth="1"/>
    <col min="8461" max="8461" width="14.28515625" style="5" customWidth="1"/>
    <col min="8462" max="8462" width="15.5703125" style="5" customWidth="1"/>
    <col min="8463" max="8704" width="9.140625" style="5"/>
    <col min="8705" max="8705" width="5" style="5" customWidth="1"/>
    <col min="8706" max="8706" width="21.5703125" style="5" customWidth="1"/>
    <col min="8707" max="8707" width="12" style="5" customWidth="1"/>
    <col min="8708" max="8708" width="10.42578125" style="5" customWidth="1"/>
    <col min="8709" max="8709" width="16.5703125" style="5" customWidth="1"/>
    <col min="8710" max="8710" width="8.5703125" style="5" customWidth="1"/>
    <col min="8711" max="8711" width="16.140625" style="5" bestFit="1" customWidth="1"/>
    <col min="8712" max="8712" width="12.140625" style="5" customWidth="1"/>
    <col min="8713" max="8713" width="12.5703125" style="5" customWidth="1"/>
    <col min="8714" max="8715" width="15.7109375" style="5" customWidth="1"/>
    <col min="8716" max="8716" width="11.7109375" style="5" customWidth="1"/>
    <col min="8717" max="8717" width="14.28515625" style="5" customWidth="1"/>
    <col min="8718" max="8718" width="15.5703125" style="5" customWidth="1"/>
    <col min="8719" max="8960" width="9.140625" style="5"/>
    <col min="8961" max="8961" width="5" style="5" customWidth="1"/>
    <col min="8962" max="8962" width="21.5703125" style="5" customWidth="1"/>
    <col min="8963" max="8963" width="12" style="5" customWidth="1"/>
    <col min="8964" max="8964" width="10.42578125" style="5" customWidth="1"/>
    <col min="8965" max="8965" width="16.5703125" style="5" customWidth="1"/>
    <col min="8966" max="8966" width="8.5703125" style="5" customWidth="1"/>
    <col min="8967" max="8967" width="16.140625" style="5" bestFit="1" customWidth="1"/>
    <col min="8968" max="8968" width="12.140625" style="5" customWidth="1"/>
    <col min="8969" max="8969" width="12.5703125" style="5" customWidth="1"/>
    <col min="8970" max="8971" width="15.7109375" style="5" customWidth="1"/>
    <col min="8972" max="8972" width="11.7109375" style="5" customWidth="1"/>
    <col min="8973" max="8973" width="14.28515625" style="5" customWidth="1"/>
    <col min="8974" max="8974" width="15.5703125" style="5" customWidth="1"/>
    <col min="8975" max="9216" width="9.140625" style="5"/>
    <col min="9217" max="9217" width="5" style="5" customWidth="1"/>
    <col min="9218" max="9218" width="21.5703125" style="5" customWidth="1"/>
    <col min="9219" max="9219" width="12" style="5" customWidth="1"/>
    <col min="9220" max="9220" width="10.42578125" style="5" customWidth="1"/>
    <col min="9221" max="9221" width="16.5703125" style="5" customWidth="1"/>
    <col min="9222" max="9222" width="8.5703125" style="5" customWidth="1"/>
    <col min="9223" max="9223" width="16.140625" style="5" bestFit="1" customWidth="1"/>
    <col min="9224" max="9224" width="12.140625" style="5" customWidth="1"/>
    <col min="9225" max="9225" width="12.5703125" style="5" customWidth="1"/>
    <col min="9226" max="9227" width="15.7109375" style="5" customWidth="1"/>
    <col min="9228" max="9228" width="11.7109375" style="5" customWidth="1"/>
    <col min="9229" max="9229" width="14.28515625" style="5" customWidth="1"/>
    <col min="9230" max="9230" width="15.5703125" style="5" customWidth="1"/>
    <col min="9231" max="9472" width="9.140625" style="5"/>
    <col min="9473" max="9473" width="5" style="5" customWidth="1"/>
    <col min="9474" max="9474" width="21.5703125" style="5" customWidth="1"/>
    <col min="9475" max="9475" width="12" style="5" customWidth="1"/>
    <col min="9476" max="9476" width="10.42578125" style="5" customWidth="1"/>
    <col min="9477" max="9477" width="16.5703125" style="5" customWidth="1"/>
    <col min="9478" max="9478" width="8.5703125" style="5" customWidth="1"/>
    <col min="9479" max="9479" width="16.140625" style="5" bestFit="1" customWidth="1"/>
    <col min="9480" max="9480" width="12.140625" style="5" customWidth="1"/>
    <col min="9481" max="9481" width="12.5703125" style="5" customWidth="1"/>
    <col min="9482" max="9483" width="15.7109375" style="5" customWidth="1"/>
    <col min="9484" max="9484" width="11.7109375" style="5" customWidth="1"/>
    <col min="9485" max="9485" width="14.28515625" style="5" customWidth="1"/>
    <col min="9486" max="9486" width="15.5703125" style="5" customWidth="1"/>
    <col min="9487" max="9728" width="9.140625" style="5"/>
    <col min="9729" max="9729" width="5" style="5" customWidth="1"/>
    <col min="9730" max="9730" width="21.5703125" style="5" customWidth="1"/>
    <col min="9731" max="9731" width="12" style="5" customWidth="1"/>
    <col min="9732" max="9732" width="10.42578125" style="5" customWidth="1"/>
    <col min="9733" max="9733" width="16.5703125" style="5" customWidth="1"/>
    <col min="9734" max="9734" width="8.5703125" style="5" customWidth="1"/>
    <col min="9735" max="9735" width="16.140625" style="5" bestFit="1" customWidth="1"/>
    <col min="9736" max="9736" width="12.140625" style="5" customWidth="1"/>
    <col min="9737" max="9737" width="12.5703125" style="5" customWidth="1"/>
    <col min="9738" max="9739" width="15.7109375" style="5" customWidth="1"/>
    <col min="9740" max="9740" width="11.7109375" style="5" customWidth="1"/>
    <col min="9741" max="9741" width="14.28515625" style="5" customWidth="1"/>
    <col min="9742" max="9742" width="15.5703125" style="5" customWidth="1"/>
    <col min="9743" max="9984" width="9.140625" style="5"/>
    <col min="9985" max="9985" width="5" style="5" customWidth="1"/>
    <col min="9986" max="9986" width="21.5703125" style="5" customWidth="1"/>
    <col min="9987" max="9987" width="12" style="5" customWidth="1"/>
    <col min="9988" max="9988" width="10.42578125" style="5" customWidth="1"/>
    <col min="9989" max="9989" width="16.5703125" style="5" customWidth="1"/>
    <col min="9990" max="9990" width="8.5703125" style="5" customWidth="1"/>
    <col min="9991" max="9991" width="16.140625" style="5" bestFit="1" customWidth="1"/>
    <col min="9992" max="9992" width="12.140625" style="5" customWidth="1"/>
    <col min="9993" max="9993" width="12.5703125" style="5" customWidth="1"/>
    <col min="9994" max="9995" width="15.7109375" style="5" customWidth="1"/>
    <col min="9996" max="9996" width="11.7109375" style="5" customWidth="1"/>
    <col min="9997" max="9997" width="14.28515625" style="5" customWidth="1"/>
    <col min="9998" max="9998" width="15.5703125" style="5" customWidth="1"/>
    <col min="9999" max="10240" width="9.140625" style="5"/>
    <col min="10241" max="10241" width="5" style="5" customWidth="1"/>
    <col min="10242" max="10242" width="21.5703125" style="5" customWidth="1"/>
    <col min="10243" max="10243" width="12" style="5" customWidth="1"/>
    <col min="10244" max="10244" width="10.42578125" style="5" customWidth="1"/>
    <col min="10245" max="10245" width="16.5703125" style="5" customWidth="1"/>
    <col min="10246" max="10246" width="8.5703125" style="5" customWidth="1"/>
    <col min="10247" max="10247" width="16.140625" style="5" bestFit="1" customWidth="1"/>
    <col min="10248" max="10248" width="12.140625" style="5" customWidth="1"/>
    <col min="10249" max="10249" width="12.5703125" style="5" customWidth="1"/>
    <col min="10250" max="10251" width="15.7109375" style="5" customWidth="1"/>
    <col min="10252" max="10252" width="11.7109375" style="5" customWidth="1"/>
    <col min="10253" max="10253" width="14.28515625" style="5" customWidth="1"/>
    <col min="10254" max="10254" width="15.5703125" style="5" customWidth="1"/>
    <col min="10255" max="10496" width="9.140625" style="5"/>
    <col min="10497" max="10497" width="5" style="5" customWidth="1"/>
    <col min="10498" max="10498" width="21.5703125" style="5" customWidth="1"/>
    <col min="10499" max="10499" width="12" style="5" customWidth="1"/>
    <col min="10500" max="10500" width="10.42578125" style="5" customWidth="1"/>
    <col min="10501" max="10501" width="16.5703125" style="5" customWidth="1"/>
    <col min="10502" max="10502" width="8.5703125" style="5" customWidth="1"/>
    <col min="10503" max="10503" width="16.140625" style="5" bestFit="1" customWidth="1"/>
    <col min="10504" max="10504" width="12.140625" style="5" customWidth="1"/>
    <col min="10505" max="10505" width="12.5703125" style="5" customWidth="1"/>
    <col min="10506" max="10507" width="15.7109375" style="5" customWidth="1"/>
    <col min="10508" max="10508" width="11.7109375" style="5" customWidth="1"/>
    <col min="10509" max="10509" width="14.28515625" style="5" customWidth="1"/>
    <col min="10510" max="10510" width="15.5703125" style="5" customWidth="1"/>
    <col min="10511" max="10752" width="9.140625" style="5"/>
    <col min="10753" max="10753" width="5" style="5" customWidth="1"/>
    <col min="10754" max="10754" width="21.5703125" style="5" customWidth="1"/>
    <col min="10755" max="10755" width="12" style="5" customWidth="1"/>
    <col min="10756" max="10756" width="10.42578125" style="5" customWidth="1"/>
    <col min="10757" max="10757" width="16.5703125" style="5" customWidth="1"/>
    <col min="10758" max="10758" width="8.5703125" style="5" customWidth="1"/>
    <col min="10759" max="10759" width="16.140625" style="5" bestFit="1" customWidth="1"/>
    <col min="10760" max="10760" width="12.140625" style="5" customWidth="1"/>
    <col min="10761" max="10761" width="12.5703125" style="5" customWidth="1"/>
    <col min="10762" max="10763" width="15.7109375" style="5" customWidth="1"/>
    <col min="10764" max="10764" width="11.7109375" style="5" customWidth="1"/>
    <col min="10765" max="10765" width="14.28515625" style="5" customWidth="1"/>
    <col min="10766" max="10766" width="15.5703125" style="5" customWidth="1"/>
    <col min="10767" max="11008" width="9.140625" style="5"/>
    <col min="11009" max="11009" width="5" style="5" customWidth="1"/>
    <col min="11010" max="11010" width="21.5703125" style="5" customWidth="1"/>
    <col min="11011" max="11011" width="12" style="5" customWidth="1"/>
    <col min="11012" max="11012" width="10.42578125" style="5" customWidth="1"/>
    <col min="11013" max="11013" width="16.5703125" style="5" customWidth="1"/>
    <col min="11014" max="11014" width="8.5703125" style="5" customWidth="1"/>
    <col min="11015" max="11015" width="16.140625" style="5" bestFit="1" customWidth="1"/>
    <col min="11016" max="11016" width="12.140625" style="5" customWidth="1"/>
    <col min="11017" max="11017" width="12.5703125" style="5" customWidth="1"/>
    <col min="11018" max="11019" width="15.7109375" style="5" customWidth="1"/>
    <col min="11020" max="11020" width="11.7109375" style="5" customWidth="1"/>
    <col min="11021" max="11021" width="14.28515625" style="5" customWidth="1"/>
    <col min="11022" max="11022" width="15.5703125" style="5" customWidth="1"/>
    <col min="11023" max="11264" width="9.140625" style="5"/>
    <col min="11265" max="11265" width="5" style="5" customWidth="1"/>
    <col min="11266" max="11266" width="21.5703125" style="5" customWidth="1"/>
    <col min="11267" max="11267" width="12" style="5" customWidth="1"/>
    <col min="11268" max="11268" width="10.42578125" style="5" customWidth="1"/>
    <col min="11269" max="11269" width="16.5703125" style="5" customWidth="1"/>
    <col min="11270" max="11270" width="8.5703125" style="5" customWidth="1"/>
    <col min="11271" max="11271" width="16.140625" style="5" bestFit="1" customWidth="1"/>
    <col min="11272" max="11272" width="12.140625" style="5" customWidth="1"/>
    <col min="11273" max="11273" width="12.5703125" style="5" customWidth="1"/>
    <col min="11274" max="11275" width="15.7109375" style="5" customWidth="1"/>
    <col min="11276" max="11276" width="11.7109375" style="5" customWidth="1"/>
    <col min="11277" max="11277" width="14.28515625" style="5" customWidth="1"/>
    <col min="11278" max="11278" width="15.5703125" style="5" customWidth="1"/>
    <col min="11279" max="11520" width="9.140625" style="5"/>
    <col min="11521" max="11521" width="5" style="5" customWidth="1"/>
    <col min="11522" max="11522" width="21.5703125" style="5" customWidth="1"/>
    <col min="11523" max="11523" width="12" style="5" customWidth="1"/>
    <col min="11524" max="11524" width="10.42578125" style="5" customWidth="1"/>
    <col min="11525" max="11525" width="16.5703125" style="5" customWidth="1"/>
    <col min="11526" max="11526" width="8.5703125" style="5" customWidth="1"/>
    <col min="11527" max="11527" width="16.140625" style="5" bestFit="1" customWidth="1"/>
    <col min="11528" max="11528" width="12.140625" style="5" customWidth="1"/>
    <col min="11529" max="11529" width="12.5703125" style="5" customWidth="1"/>
    <col min="11530" max="11531" width="15.7109375" style="5" customWidth="1"/>
    <col min="11532" max="11532" width="11.7109375" style="5" customWidth="1"/>
    <col min="11533" max="11533" width="14.28515625" style="5" customWidth="1"/>
    <col min="11534" max="11534" width="15.5703125" style="5" customWidth="1"/>
    <col min="11535" max="11776" width="9.140625" style="5"/>
    <col min="11777" max="11777" width="5" style="5" customWidth="1"/>
    <col min="11778" max="11778" width="21.5703125" style="5" customWidth="1"/>
    <col min="11779" max="11779" width="12" style="5" customWidth="1"/>
    <col min="11780" max="11780" width="10.42578125" style="5" customWidth="1"/>
    <col min="11781" max="11781" width="16.5703125" style="5" customWidth="1"/>
    <col min="11782" max="11782" width="8.5703125" style="5" customWidth="1"/>
    <col min="11783" max="11783" width="16.140625" style="5" bestFit="1" customWidth="1"/>
    <col min="11784" max="11784" width="12.140625" style="5" customWidth="1"/>
    <col min="11785" max="11785" width="12.5703125" style="5" customWidth="1"/>
    <col min="11786" max="11787" width="15.7109375" style="5" customWidth="1"/>
    <col min="11788" max="11788" width="11.7109375" style="5" customWidth="1"/>
    <col min="11789" max="11789" width="14.28515625" style="5" customWidth="1"/>
    <col min="11790" max="11790" width="15.5703125" style="5" customWidth="1"/>
    <col min="11791" max="12032" width="9.140625" style="5"/>
    <col min="12033" max="12033" width="5" style="5" customWidth="1"/>
    <col min="12034" max="12034" width="21.5703125" style="5" customWidth="1"/>
    <col min="12035" max="12035" width="12" style="5" customWidth="1"/>
    <col min="12036" max="12036" width="10.42578125" style="5" customWidth="1"/>
    <col min="12037" max="12037" width="16.5703125" style="5" customWidth="1"/>
    <col min="12038" max="12038" width="8.5703125" style="5" customWidth="1"/>
    <col min="12039" max="12039" width="16.140625" style="5" bestFit="1" customWidth="1"/>
    <col min="12040" max="12040" width="12.140625" style="5" customWidth="1"/>
    <col min="12041" max="12041" width="12.5703125" style="5" customWidth="1"/>
    <col min="12042" max="12043" width="15.7109375" style="5" customWidth="1"/>
    <col min="12044" max="12044" width="11.7109375" style="5" customWidth="1"/>
    <col min="12045" max="12045" width="14.28515625" style="5" customWidth="1"/>
    <col min="12046" max="12046" width="15.5703125" style="5" customWidth="1"/>
    <col min="12047" max="12288" width="9.140625" style="5"/>
    <col min="12289" max="12289" width="5" style="5" customWidth="1"/>
    <col min="12290" max="12290" width="21.5703125" style="5" customWidth="1"/>
    <col min="12291" max="12291" width="12" style="5" customWidth="1"/>
    <col min="12292" max="12292" width="10.42578125" style="5" customWidth="1"/>
    <col min="12293" max="12293" width="16.5703125" style="5" customWidth="1"/>
    <col min="12294" max="12294" width="8.5703125" style="5" customWidth="1"/>
    <col min="12295" max="12295" width="16.140625" style="5" bestFit="1" customWidth="1"/>
    <col min="12296" max="12296" width="12.140625" style="5" customWidth="1"/>
    <col min="12297" max="12297" width="12.5703125" style="5" customWidth="1"/>
    <col min="12298" max="12299" width="15.7109375" style="5" customWidth="1"/>
    <col min="12300" max="12300" width="11.7109375" style="5" customWidth="1"/>
    <col min="12301" max="12301" width="14.28515625" style="5" customWidth="1"/>
    <col min="12302" max="12302" width="15.5703125" style="5" customWidth="1"/>
    <col min="12303" max="12544" width="9.140625" style="5"/>
    <col min="12545" max="12545" width="5" style="5" customWidth="1"/>
    <col min="12546" max="12546" width="21.5703125" style="5" customWidth="1"/>
    <col min="12547" max="12547" width="12" style="5" customWidth="1"/>
    <col min="12548" max="12548" width="10.42578125" style="5" customWidth="1"/>
    <col min="12549" max="12549" width="16.5703125" style="5" customWidth="1"/>
    <col min="12550" max="12550" width="8.5703125" style="5" customWidth="1"/>
    <col min="12551" max="12551" width="16.140625" style="5" bestFit="1" customWidth="1"/>
    <col min="12552" max="12552" width="12.140625" style="5" customWidth="1"/>
    <col min="12553" max="12553" width="12.5703125" style="5" customWidth="1"/>
    <col min="12554" max="12555" width="15.7109375" style="5" customWidth="1"/>
    <col min="12556" max="12556" width="11.7109375" style="5" customWidth="1"/>
    <col min="12557" max="12557" width="14.28515625" style="5" customWidth="1"/>
    <col min="12558" max="12558" width="15.5703125" style="5" customWidth="1"/>
    <col min="12559" max="12800" width="9.140625" style="5"/>
    <col min="12801" max="12801" width="5" style="5" customWidth="1"/>
    <col min="12802" max="12802" width="21.5703125" style="5" customWidth="1"/>
    <col min="12803" max="12803" width="12" style="5" customWidth="1"/>
    <col min="12804" max="12804" width="10.42578125" style="5" customWidth="1"/>
    <col min="12805" max="12805" width="16.5703125" style="5" customWidth="1"/>
    <col min="12806" max="12806" width="8.5703125" style="5" customWidth="1"/>
    <col min="12807" max="12807" width="16.140625" style="5" bestFit="1" customWidth="1"/>
    <col min="12808" max="12808" width="12.140625" style="5" customWidth="1"/>
    <col min="12809" max="12809" width="12.5703125" style="5" customWidth="1"/>
    <col min="12810" max="12811" width="15.7109375" style="5" customWidth="1"/>
    <col min="12812" max="12812" width="11.7109375" style="5" customWidth="1"/>
    <col min="12813" max="12813" width="14.28515625" style="5" customWidth="1"/>
    <col min="12814" max="12814" width="15.5703125" style="5" customWidth="1"/>
    <col min="12815" max="13056" width="9.140625" style="5"/>
    <col min="13057" max="13057" width="5" style="5" customWidth="1"/>
    <col min="13058" max="13058" width="21.5703125" style="5" customWidth="1"/>
    <col min="13059" max="13059" width="12" style="5" customWidth="1"/>
    <col min="13060" max="13060" width="10.42578125" style="5" customWidth="1"/>
    <col min="13061" max="13061" width="16.5703125" style="5" customWidth="1"/>
    <col min="13062" max="13062" width="8.5703125" style="5" customWidth="1"/>
    <col min="13063" max="13063" width="16.140625" style="5" bestFit="1" customWidth="1"/>
    <col min="13064" max="13064" width="12.140625" style="5" customWidth="1"/>
    <col min="13065" max="13065" width="12.5703125" style="5" customWidth="1"/>
    <col min="13066" max="13067" width="15.7109375" style="5" customWidth="1"/>
    <col min="13068" max="13068" width="11.7109375" style="5" customWidth="1"/>
    <col min="13069" max="13069" width="14.28515625" style="5" customWidth="1"/>
    <col min="13070" max="13070" width="15.5703125" style="5" customWidth="1"/>
    <col min="13071" max="13312" width="9.140625" style="5"/>
    <col min="13313" max="13313" width="5" style="5" customWidth="1"/>
    <col min="13314" max="13314" width="21.5703125" style="5" customWidth="1"/>
    <col min="13315" max="13315" width="12" style="5" customWidth="1"/>
    <col min="13316" max="13316" width="10.42578125" style="5" customWidth="1"/>
    <col min="13317" max="13317" width="16.5703125" style="5" customWidth="1"/>
    <col min="13318" max="13318" width="8.5703125" style="5" customWidth="1"/>
    <col min="13319" max="13319" width="16.140625" style="5" bestFit="1" customWidth="1"/>
    <col min="13320" max="13320" width="12.140625" style="5" customWidth="1"/>
    <col min="13321" max="13321" width="12.5703125" style="5" customWidth="1"/>
    <col min="13322" max="13323" width="15.7109375" style="5" customWidth="1"/>
    <col min="13324" max="13324" width="11.7109375" style="5" customWidth="1"/>
    <col min="13325" max="13325" width="14.28515625" style="5" customWidth="1"/>
    <col min="13326" max="13326" width="15.5703125" style="5" customWidth="1"/>
    <col min="13327" max="13568" width="9.140625" style="5"/>
    <col min="13569" max="13569" width="5" style="5" customWidth="1"/>
    <col min="13570" max="13570" width="21.5703125" style="5" customWidth="1"/>
    <col min="13571" max="13571" width="12" style="5" customWidth="1"/>
    <col min="13572" max="13572" width="10.42578125" style="5" customWidth="1"/>
    <col min="13573" max="13573" width="16.5703125" style="5" customWidth="1"/>
    <col min="13574" max="13574" width="8.5703125" style="5" customWidth="1"/>
    <col min="13575" max="13575" width="16.140625" style="5" bestFit="1" customWidth="1"/>
    <col min="13576" max="13576" width="12.140625" style="5" customWidth="1"/>
    <col min="13577" max="13577" width="12.5703125" style="5" customWidth="1"/>
    <col min="13578" max="13579" width="15.7109375" style="5" customWidth="1"/>
    <col min="13580" max="13580" width="11.7109375" style="5" customWidth="1"/>
    <col min="13581" max="13581" width="14.28515625" style="5" customWidth="1"/>
    <col min="13582" max="13582" width="15.5703125" style="5" customWidth="1"/>
    <col min="13583" max="13824" width="9.140625" style="5"/>
    <col min="13825" max="13825" width="5" style="5" customWidth="1"/>
    <col min="13826" max="13826" width="21.5703125" style="5" customWidth="1"/>
    <col min="13827" max="13827" width="12" style="5" customWidth="1"/>
    <col min="13828" max="13828" width="10.42578125" style="5" customWidth="1"/>
    <col min="13829" max="13829" width="16.5703125" style="5" customWidth="1"/>
    <col min="13830" max="13830" width="8.5703125" style="5" customWidth="1"/>
    <col min="13831" max="13831" width="16.140625" style="5" bestFit="1" customWidth="1"/>
    <col min="13832" max="13832" width="12.140625" style="5" customWidth="1"/>
    <col min="13833" max="13833" width="12.5703125" style="5" customWidth="1"/>
    <col min="13834" max="13835" width="15.7109375" style="5" customWidth="1"/>
    <col min="13836" max="13836" width="11.7109375" style="5" customWidth="1"/>
    <col min="13837" max="13837" width="14.28515625" style="5" customWidth="1"/>
    <col min="13838" max="13838" width="15.5703125" style="5" customWidth="1"/>
    <col min="13839" max="14080" width="9.140625" style="5"/>
    <col min="14081" max="14081" width="5" style="5" customWidth="1"/>
    <col min="14082" max="14082" width="21.5703125" style="5" customWidth="1"/>
    <col min="14083" max="14083" width="12" style="5" customWidth="1"/>
    <col min="14084" max="14084" width="10.42578125" style="5" customWidth="1"/>
    <col min="14085" max="14085" width="16.5703125" style="5" customWidth="1"/>
    <col min="14086" max="14086" width="8.5703125" style="5" customWidth="1"/>
    <col min="14087" max="14087" width="16.140625" style="5" bestFit="1" customWidth="1"/>
    <col min="14088" max="14088" width="12.140625" style="5" customWidth="1"/>
    <col min="14089" max="14089" width="12.5703125" style="5" customWidth="1"/>
    <col min="14090" max="14091" width="15.7109375" style="5" customWidth="1"/>
    <col min="14092" max="14092" width="11.7109375" style="5" customWidth="1"/>
    <col min="14093" max="14093" width="14.28515625" style="5" customWidth="1"/>
    <col min="14094" max="14094" width="15.5703125" style="5" customWidth="1"/>
    <col min="14095" max="14336" width="9.140625" style="5"/>
    <col min="14337" max="14337" width="5" style="5" customWidth="1"/>
    <col min="14338" max="14338" width="21.5703125" style="5" customWidth="1"/>
    <col min="14339" max="14339" width="12" style="5" customWidth="1"/>
    <col min="14340" max="14340" width="10.42578125" style="5" customWidth="1"/>
    <col min="14341" max="14341" width="16.5703125" style="5" customWidth="1"/>
    <col min="14342" max="14342" width="8.5703125" style="5" customWidth="1"/>
    <col min="14343" max="14343" width="16.140625" style="5" bestFit="1" customWidth="1"/>
    <col min="14344" max="14344" width="12.140625" style="5" customWidth="1"/>
    <col min="14345" max="14345" width="12.5703125" style="5" customWidth="1"/>
    <col min="14346" max="14347" width="15.7109375" style="5" customWidth="1"/>
    <col min="14348" max="14348" width="11.7109375" style="5" customWidth="1"/>
    <col min="14349" max="14349" width="14.28515625" style="5" customWidth="1"/>
    <col min="14350" max="14350" width="15.5703125" style="5" customWidth="1"/>
    <col min="14351" max="14592" width="9.140625" style="5"/>
    <col min="14593" max="14593" width="5" style="5" customWidth="1"/>
    <col min="14594" max="14594" width="21.5703125" style="5" customWidth="1"/>
    <col min="14595" max="14595" width="12" style="5" customWidth="1"/>
    <col min="14596" max="14596" width="10.42578125" style="5" customWidth="1"/>
    <col min="14597" max="14597" width="16.5703125" style="5" customWidth="1"/>
    <col min="14598" max="14598" width="8.5703125" style="5" customWidth="1"/>
    <col min="14599" max="14599" width="16.140625" style="5" bestFit="1" customWidth="1"/>
    <col min="14600" max="14600" width="12.140625" style="5" customWidth="1"/>
    <col min="14601" max="14601" width="12.5703125" style="5" customWidth="1"/>
    <col min="14602" max="14603" width="15.7109375" style="5" customWidth="1"/>
    <col min="14604" max="14604" width="11.7109375" style="5" customWidth="1"/>
    <col min="14605" max="14605" width="14.28515625" style="5" customWidth="1"/>
    <col min="14606" max="14606" width="15.5703125" style="5" customWidth="1"/>
    <col min="14607" max="14848" width="9.140625" style="5"/>
    <col min="14849" max="14849" width="5" style="5" customWidth="1"/>
    <col min="14850" max="14850" width="21.5703125" style="5" customWidth="1"/>
    <col min="14851" max="14851" width="12" style="5" customWidth="1"/>
    <col min="14852" max="14852" width="10.42578125" style="5" customWidth="1"/>
    <col min="14853" max="14853" width="16.5703125" style="5" customWidth="1"/>
    <col min="14854" max="14854" width="8.5703125" style="5" customWidth="1"/>
    <col min="14855" max="14855" width="16.140625" style="5" bestFit="1" customWidth="1"/>
    <col min="14856" max="14856" width="12.140625" style="5" customWidth="1"/>
    <col min="14857" max="14857" width="12.5703125" style="5" customWidth="1"/>
    <col min="14858" max="14859" width="15.7109375" style="5" customWidth="1"/>
    <col min="14860" max="14860" width="11.7109375" style="5" customWidth="1"/>
    <col min="14861" max="14861" width="14.28515625" style="5" customWidth="1"/>
    <col min="14862" max="14862" width="15.5703125" style="5" customWidth="1"/>
    <col min="14863" max="15104" width="9.140625" style="5"/>
    <col min="15105" max="15105" width="5" style="5" customWidth="1"/>
    <col min="15106" max="15106" width="21.5703125" style="5" customWidth="1"/>
    <col min="15107" max="15107" width="12" style="5" customWidth="1"/>
    <col min="15108" max="15108" width="10.42578125" style="5" customWidth="1"/>
    <col min="15109" max="15109" width="16.5703125" style="5" customWidth="1"/>
    <col min="15110" max="15110" width="8.5703125" style="5" customWidth="1"/>
    <col min="15111" max="15111" width="16.140625" style="5" bestFit="1" customWidth="1"/>
    <col min="15112" max="15112" width="12.140625" style="5" customWidth="1"/>
    <col min="15113" max="15113" width="12.5703125" style="5" customWidth="1"/>
    <col min="15114" max="15115" width="15.7109375" style="5" customWidth="1"/>
    <col min="15116" max="15116" width="11.7109375" style="5" customWidth="1"/>
    <col min="15117" max="15117" width="14.28515625" style="5" customWidth="1"/>
    <col min="15118" max="15118" width="15.5703125" style="5" customWidth="1"/>
    <col min="15119" max="15360" width="9.140625" style="5"/>
    <col min="15361" max="15361" width="5" style="5" customWidth="1"/>
    <col min="15362" max="15362" width="21.5703125" style="5" customWidth="1"/>
    <col min="15363" max="15363" width="12" style="5" customWidth="1"/>
    <col min="15364" max="15364" width="10.42578125" style="5" customWidth="1"/>
    <col min="15365" max="15365" width="16.5703125" style="5" customWidth="1"/>
    <col min="15366" max="15366" width="8.5703125" style="5" customWidth="1"/>
    <col min="15367" max="15367" width="16.140625" style="5" bestFit="1" customWidth="1"/>
    <col min="15368" max="15368" width="12.140625" style="5" customWidth="1"/>
    <col min="15369" max="15369" width="12.5703125" style="5" customWidth="1"/>
    <col min="15370" max="15371" width="15.7109375" style="5" customWidth="1"/>
    <col min="15372" max="15372" width="11.7109375" style="5" customWidth="1"/>
    <col min="15373" max="15373" width="14.28515625" style="5" customWidth="1"/>
    <col min="15374" max="15374" width="15.5703125" style="5" customWidth="1"/>
    <col min="15375" max="15616" width="9.140625" style="5"/>
    <col min="15617" max="15617" width="5" style="5" customWidth="1"/>
    <col min="15618" max="15618" width="21.5703125" style="5" customWidth="1"/>
    <col min="15619" max="15619" width="12" style="5" customWidth="1"/>
    <col min="15620" max="15620" width="10.42578125" style="5" customWidth="1"/>
    <col min="15621" max="15621" width="16.5703125" style="5" customWidth="1"/>
    <col min="15622" max="15622" width="8.5703125" style="5" customWidth="1"/>
    <col min="15623" max="15623" width="16.140625" style="5" bestFit="1" customWidth="1"/>
    <col min="15624" max="15624" width="12.140625" style="5" customWidth="1"/>
    <col min="15625" max="15625" width="12.5703125" style="5" customWidth="1"/>
    <col min="15626" max="15627" width="15.7109375" style="5" customWidth="1"/>
    <col min="15628" max="15628" width="11.7109375" style="5" customWidth="1"/>
    <col min="15629" max="15629" width="14.28515625" style="5" customWidth="1"/>
    <col min="15630" max="15630" width="15.5703125" style="5" customWidth="1"/>
    <col min="15631" max="15872" width="9.140625" style="5"/>
    <col min="15873" max="15873" width="5" style="5" customWidth="1"/>
    <col min="15874" max="15874" width="21.5703125" style="5" customWidth="1"/>
    <col min="15875" max="15875" width="12" style="5" customWidth="1"/>
    <col min="15876" max="15876" width="10.42578125" style="5" customWidth="1"/>
    <col min="15877" max="15877" width="16.5703125" style="5" customWidth="1"/>
    <col min="15878" max="15878" width="8.5703125" style="5" customWidth="1"/>
    <col min="15879" max="15879" width="16.140625" style="5" bestFit="1" customWidth="1"/>
    <col min="15880" max="15880" width="12.140625" style="5" customWidth="1"/>
    <col min="15881" max="15881" width="12.5703125" style="5" customWidth="1"/>
    <col min="15882" max="15883" width="15.7109375" style="5" customWidth="1"/>
    <col min="15884" max="15884" width="11.7109375" style="5" customWidth="1"/>
    <col min="15885" max="15885" width="14.28515625" style="5" customWidth="1"/>
    <col min="15886" max="15886" width="15.5703125" style="5" customWidth="1"/>
    <col min="15887" max="16128" width="9.140625" style="5"/>
    <col min="16129" max="16129" width="5" style="5" customWidth="1"/>
    <col min="16130" max="16130" width="21.5703125" style="5" customWidth="1"/>
    <col min="16131" max="16131" width="12" style="5" customWidth="1"/>
    <col min="16132" max="16132" width="10.42578125" style="5" customWidth="1"/>
    <col min="16133" max="16133" width="16.5703125" style="5" customWidth="1"/>
    <col min="16134" max="16134" width="8.5703125" style="5" customWidth="1"/>
    <col min="16135" max="16135" width="16.140625" style="5" bestFit="1" customWidth="1"/>
    <col min="16136" max="16136" width="12.140625" style="5" customWidth="1"/>
    <col min="16137" max="16137" width="12.5703125" style="5" customWidth="1"/>
    <col min="16138" max="16139" width="15.7109375" style="5" customWidth="1"/>
    <col min="16140" max="16140" width="11.7109375" style="5" customWidth="1"/>
    <col min="16141" max="16141" width="14.28515625" style="5" customWidth="1"/>
    <col min="16142" max="16142" width="15.5703125" style="5" customWidth="1"/>
    <col min="16143" max="16384" width="9.140625" style="5"/>
  </cols>
  <sheetData>
    <row r="1" spans="1:16" x14ac:dyDescent="0.25">
      <c r="A1" s="9" t="s">
        <v>1070</v>
      </c>
      <c r="M1" s="742" t="s">
        <v>625</v>
      </c>
    </row>
    <row r="2" spans="1:16" x14ac:dyDescent="0.25">
      <c r="A2" s="1361"/>
      <c r="B2" s="1361"/>
      <c r="C2" s="1361"/>
      <c r="D2" s="1361"/>
      <c r="E2" s="1361"/>
      <c r="F2" s="1361"/>
      <c r="G2" s="1361"/>
      <c r="H2" s="1361"/>
      <c r="I2" s="1361"/>
      <c r="J2" s="1361"/>
      <c r="K2" s="1361"/>
      <c r="L2" s="1361"/>
      <c r="M2" s="1361"/>
    </row>
    <row r="3" spans="1:16" x14ac:dyDescent="0.25">
      <c r="A3" s="259"/>
      <c r="B3" s="259"/>
      <c r="C3" s="259"/>
      <c r="D3" s="259"/>
      <c r="E3" s="259"/>
      <c r="F3" s="259"/>
      <c r="G3" s="259"/>
      <c r="H3" s="259"/>
      <c r="I3" s="259"/>
      <c r="J3" s="259"/>
      <c r="K3" s="259"/>
      <c r="L3" s="259"/>
      <c r="M3" s="259"/>
    </row>
    <row r="4" spans="1:16" x14ac:dyDescent="0.25">
      <c r="A4" s="1361" t="s">
        <v>1062</v>
      </c>
      <c r="B4" s="1361"/>
      <c r="C4" s="1361"/>
      <c r="D4" s="1361"/>
      <c r="E4" s="1361"/>
      <c r="F4" s="1361"/>
      <c r="G4" s="1361"/>
      <c r="H4" s="1361"/>
      <c r="I4" s="1361"/>
      <c r="J4" s="1361"/>
      <c r="K4" s="1361"/>
      <c r="L4" s="1361"/>
      <c r="M4" s="1361"/>
    </row>
    <row r="5" spans="1:16" x14ac:dyDescent="0.25">
      <c r="A5" s="742"/>
      <c r="B5" s="742"/>
      <c r="C5" s="742"/>
      <c r="D5" s="742"/>
      <c r="E5" s="742"/>
      <c r="F5" s="742"/>
      <c r="G5" s="742"/>
      <c r="H5" s="742"/>
      <c r="I5" s="742"/>
      <c r="J5" s="742"/>
      <c r="K5" s="742"/>
      <c r="L5" s="742"/>
      <c r="M5" s="742"/>
    </row>
    <row r="6" spans="1:16" ht="15.75" thickBot="1" x14ac:dyDescent="0.3">
      <c r="D6" s="742"/>
      <c r="K6" s="1362" t="s">
        <v>1</v>
      </c>
      <c r="L6" s="1362"/>
      <c r="M6" s="1362"/>
    </row>
    <row r="7" spans="1:16" x14ac:dyDescent="0.25">
      <c r="A7" s="744"/>
      <c r="B7" s="745"/>
      <c r="C7" s="1363" t="s">
        <v>537</v>
      </c>
      <c r="D7" s="1364"/>
      <c r="E7" s="1365"/>
      <c r="F7" s="1366" t="s">
        <v>536</v>
      </c>
      <c r="G7" s="1366"/>
      <c r="H7" s="1367" t="s">
        <v>535</v>
      </c>
      <c r="I7" s="1367" t="s">
        <v>534</v>
      </c>
      <c r="J7" s="1367" t="s">
        <v>533</v>
      </c>
      <c r="K7" s="1367" t="s">
        <v>532</v>
      </c>
      <c r="L7" s="1367" t="s">
        <v>531</v>
      </c>
      <c r="M7" s="1349" t="s">
        <v>530</v>
      </c>
    </row>
    <row r="8" spans="1:16" x14ac:dyDescent="0.25">
      <c r="A8" s="1352" t="s">
        <v>529</v>
      </c>
      <c r="B8" s="1354" t="s">
        <v>29</v>
      </c>
      <c r="C8" s="1356" t="s">
        <v>528</v>
      </c>
      <c r="D8" s="1357"/>
      <c r="E8" s="1358" t="s">
        <v>527</v>
      </c>
      <c r="F8" s="1358" t="s">
        <v>526</v>
      </c>
      <c r="G8" s="1358" t="s">
        <v>525</v>
      </c>
      <c r="H8" s="1360"/>
      <c r="I8" s="1360"/>
      <c r="J8" s="1360"/>
      <c r="K8" s="1360"/>
      <c r="L8" s="1360"/>
      <c r="M8" s="1350"/>
    </row>
    <row r="9" spans="1:16" ht="29.25" thickBot="1" x14ac:dyDescent="0.3">
      <c r="A9" s="1353"/>
      <c r="B9" s="1355"/>
      <c r="C9" s="746" t="s">
        <v>524</v>
      </c>
      <c r="D9" s="747" t="s">
        <v>523</v>
      </c>
      <c r="E9" s="1359"/>
      <c r="F9" s="1360"/>
      <c r="G9" s="1360"/>
      <c r="H9" s="1360"/>
      <c r="I9" s="1360"/>
      <c r="J9" s="1360"/>
      <c r="K9" s="1359"/>
      <c r="L9" s="1360"/>
      <c r="M9" s="1351"/>
    </row>
    <row r="10" spans="1:16" s="752" customFormat="1" ht="29.25" thickBot="1" x14ac:dyDescent="0.3">
      <c r="A10" s="748">
        <v>1</v>
      </c>
      <c r="B10" s="749">
        <v>2</v>
      </c>
      <c r="C10" s="749">
        <v>3</v>
      </c>
      <c r="D10" s="750">
        <v>4</v>
      </c>
      <c r="E10" s="750">
        <v>5</v>
      </c>
      <c r="F10" s="750">
        <v>6</v>
      </c>
      <c r="G10" s="749">
        <v>7</v>
      </c>
      <c r="H10" s="750">
        <v>8</v>
      </c>
      <c r="I10" s="750">
        <v>9</v>
      </c>
      <c r="J10" s="750" t="s">
        <v>522</v>
      </c>
      <c r="K10" s="749">
        <v>11</v>
      </c>
      <c r="L10" s="750">
        <v>12</v>
      </c>
      <c r="M10" s="751" t="s">
        <v>521</v>
      </c>
      <c r="N10"/>
      <c r="O10"/>
      <c r="P10"/>
    </row>
    <row r="11" spans="1:16" ht="15.75" thickBot="1" x14ac:dyDescent="0.3">
      <c r="A11" s="753" t="s">
        <v>520</v>
      </c>
      <c r="B11" s="754"/>
      <c r="C11" s="754"/>
      <c r="D11" s="754"/>
      <c r="E11" s="754"/>
      <c r="F11" s="754"/>
      <c r="G11" s="754"/>
      <c r="H11" s="754"/>
      <c r="I11" s="754"/>
      <c r="J11" s="754"/>
      <c r="K11" s="754"/>
      <c r="L11" s="754"/>
      <c r="M11" s="755"/>
    </row>
    <row r="12" spans="1:16" ht="29.25" x14ac:dyDescent="0.25">
      <c r="A12" s="756">
        <v>1</v>
      </c>
      <c r="B12" s="757" t="s">
        <v>519</v>
      </c>
      <c r="C12" s="1032">
        <v>7067066.6356099918</v>
      </c>
      <c r="D12" s="1033">
        <v>6553.5020000000031</v>
      </c>
      <c r="E12" s="1034"/>
      <c r="F12" s="1033">
        <v>371282.99686999957</v>
      </c>
      <c r="G12" s="1034"/>
      <c r="H12" s="1033">
        <v>18338075.373219907</v>
      </c>
      <c r="I12" s="1033">
        <v>113887.47778999995</v>
      </c>
      <c r="J12" s="1033">
        <v>25896865.985489901</v>
      </c>
      <c r="K12" s="1033">
        <v>787.79700000000003</v>
      </c>
      <c r="L12" s="1034"/>
      <c r="M12" s="758"/>
    </row>
    <row r="13" spans="1:16" x14ac:dyDescent="0.25">
      <c r="A13" s="759">
        <v>2</v>
      </c>
      <c r="B13" s="760" t="s">
        <v>515</v>
      </c>
      <c r="C13" s="1035">
        <v>77057229.385950461</v>
      </c>
      <c r="D13" s="1036">
        <v>242824.41200000118</v>
      </c>
      <c r="E13" s="1037"/>
      <c r="F13" s="1036">
        <v>249845.40246998714</v>
      </c>
      <c r="G13" s="1037"/>
      <c r="H13" s="1036">
        <v>1622279.9191504985</v>
      </c>
      <c r="I13" s="1036">
        <v>19387218.285500109</v>
      </c>
      <c r="J13" s="1036">
        <v>98559397.405071065</v>
      </c>
      <c r="K13" s="1036">
        <v>101087.67999999999</v>
      </c>
      <c r="L13" s="1036">
        <v>415235.30971008679</v>
      </c>
      <c r="M13" s="1038">
        <v>4.2173719096901463E-3</v>
      </c>
    </row>
    <row r="14" spans="1:16" x14ac:dyDescent="0.25">
      <c r="A14" s="759">
        <v>3</v>
      </c>
      <c r="B14" s="760" t="s">
        <v>514</v>
      </c>
      <c r="C14" s="1035">
        <v>8501860.5139999464</v>
      </c>
      <c r="D14" s="1036">
        <v>55157.70399999978</v>
      </c>
      <c r="E14" s="1037"/>
      <c r="F14" s="1036">
        <v>77767.7769999999</v>
      </c>
      <c r="G14" s="1037"/>
      <c r="H14" s="1036">
        <v>2128.3716099998287</v>
      </c>
      <c r="I14" s="1036">
        <v>204594.03699999963</v>
      </c>
      <c r="J14" s="1036">
        <v>8841508.4036099482</v>
      </c>
      <c r="K14" s="1036">
        <v>13449.855</v>
      </c>
      <c r="L14" s="1036">
        <v>522938.88645000983</v>
      </c>
      <c r="M14" s="1038">
        <v>5.9236001162718953E-2</v>
      </c>
    </row>
    <row r="15" spans="1:16" x14ac:dyDescent="0.25">
      <c r="A15" s="759">
        <v>4</v>
      </c>
      <c r="B15" s="760" t="s">
        <v>513</v>
      </c>
      <c r="C15" s="1035">
        <v>1204278.8010000007</v>
      </c>
      <c r="D15" s="1036">
        <v>31068.494000000101</v>
      </c>
      <c r="E15" s="1036">
        <v>470657.19199999969</v>
      </c>
      <c r="F15" s="1036">
        <v>14773.512000000032</v>
      </c>
      <c r="G15" s="1036">
        <v>9727.7480000000232</v>
      </c>
      <c r="H15" s="1036">
        <v>8885.2997500018537</v>
      </c>
      <c r="I15" s="1036">
        <v>133791.65000000005</v>
      </c>
      <c r="J15" s="1036">
        <v>1863454.9487500028</v>
      </c>
      <c r="K15" s="1036">
        <v>1357.8389999999999</v>
      </c>
      <c r="L15" s="1036">
        <v>465969.35181998479</v>
      </c>
      <c r="M15" s="1038">
        <v>0.25023901781499669</v>
      </c>
    </row>
    <row r="16" spans="1:16" x14ac:dyDescent="0.25">
      <c r="A16" s="759">
        <v>5</v>
      </c>
      <c r="B16" s="760" t="s">
        <v>512</v>
      </c>
      <c r="C16" s="1035">
        <v>0</v>
      </c>
      <c r="D16" s="1036">
        <v>0</v>
      </c>
      <c r="E16" s="1036">
        <v>502849.02900000016</v>
      </c>
      <c r="F16" s="1036">
        <v>0</v>
      </c>
      <c r="G16" s="1036">
        <v>9258.4400000000169</v>
      </c>
      <c r="H16" s="1036">
        <v>1374.0759999999295</v>
      </c>
      <c r="I16" s="1036">
        <v>1844.85</v>
      </c>
      <c r="J16" s="1036">
        <v>506067.95500000007</v>
      </c>
      <c r="K16" s="1036">
        <v>24.747</v>
      </c>
      <c r="L16" s="1036">
        <v>258957.41003999434</v>
      </c>
      <c r="M16" s="1038">
        <v>0.51172984034990598</v>
      </c>
    </row>
    <row r="17" spans="1:16" ht="15.75" thickBot="1" x14ac:dyDescent="0.3">
      <c r="A17" s="763">
        <v>6</v>
      </c>
      <c r="B17" s="764" t="s">
        <v>511</v>
      </c>
      <c r="C17" s="1039">
        <v>0</v>
      </c>
      <c r="D17" s="1040">
        <v>0</v>
      </c>
      <c r="E17" s="1040">
        <v>893881.09700000205</v>
      </c>
      <c r="F17" s="1040">
        <v>0</v>
      </c>
      <c r="G17" s="1040">
        <v>90736.898999999699</v>
      </c>
      <c r="H17" s="1040">
        <v>34174.994709989463</v>
      </c>
      <c r="I17" s="1040">
        <v>25817.126</v>
      </c>
      <c r="J17" s="1040">
        <v>953873.2177099915</v>
      </c>
      <c r="K17" s="1040">
        <v>14.747999999999999</v>
      </c>
      <c r="L17" s="1040">
        <v>854494.73953002319</v>
      </c>
      <c r="M17" s="1038">
        <v>0.89582969241738919</v>
      </c>
    </row>
    <row r="18" spans="1:16" s="9" customFormat="1" ht="30" thickBot="1" x14ac:dyDescent="0.3">
      <c r="A18" s="767" t="s">
        <v>5</v>
      </c>
      <c r="B18" s="768" t="s">
        <v>518</v>
      </c>
      <c r="C18" s="1043">
        <v>93830435.336560398</v>
      </c>
      <c r="D18" s="1043">
        <v>335604.11200000107</v>
      </c>
      <c r="E18" s="1043">
        <v>1867387.3180000018</v>
      </c>
      <c r="F18" s="1043">
        <v>713669.68833998661</v>
      </c>
      <c r="G18" s="1043">
        <v>109723.08699999974</v>
      </c>
      <c r="H18" s="1043">
        <v>20006918.034440398</v>
      </c>
      <c r="I18" s="1043">
        <v>19867153.42629011</v>
      </c>
      <c r="J18" s="1043">
        <v>136621167.91563091</v>
      </c>
      <c r="K18" s="1043">
        <v>116722.66600000001</v>
      </c>
      <c r="L18" s="1043">
        <v>2517595.6975500993</v>
      </c>
      <c r="M18" s="1044">
        <v>1.8443323900156336E-2</v>
      </c>
      <c r="N18"/>
      <c r="O18"/>
      <c r="P18"/>
    </row>
    <row r="19" spans="1:16" s="9" customFormat="1" ht="15.75" thickBot="1" x14ac:dyDescent="0.3">
      <c r="A19" s="769"/>
      <c r="B19" s="770"/>
      <c r="C19" s="770"/>
      <c r="D19" s="771"/>
      <c r="E19" s="771"/>
      <c r="F19" s="771"/>
      <c r="G19" s="771"/>
      <c r="H19" s="771"/>
      <c r="I19" s="771"/>
      <c r="J19" s="771"/>
      <c r="K19" s="771"/>
      <c r="L19" s="771"/>
      <c r="M19" s="772"/>
      <c r="N19"/>
      <c r="O19"/>
      <c r="P19"/>
    </row>
    <row r="20" spans="1:16" x14ac:dyDescent="0.25">
      <c r="A20" s="773" t="s">
        <v>517</v>
      </c>
      <c r="B20" s="774"/>
      <c r="C20" s="774"/>
      <c r="D20" s="775"/>
      <c r="E20" s="775"/>
      <c r="F20" s="775"/>
      <c r="G20" s="775"/>
      <c r="H20" s="775"/>
      <c r="I20" s="775"/>
      <c r="J20" s="775"/>
      <c r="K20" s="775"/>
      <c r="L20" s="775"/>
      <c r="M20" s="13"/>
    </row>
    <row r="21" spans="1:16" s="9" customFormat="1" x14ac:dyDescent="0.25">
      <c r="A21" s="776"/>
      <c r="B21" s="777" t="s">
        <v>516</v>
      </c>
      <c r="C21" s="777"/>
      <c r="D21" s="778"/>
      <c r="E21" s="779"/>
      <c r="F21" s="778"/>
      <c r="G21" s="779"/>
      <c r="H21" s="778"/>
      <c r="I21" s="778"/>
      <c r="J21" s="778"/>
      <c r="K21" s="778"/>
      <c r="L21" s="778"/>
      <c r="M21" s="780"/>
      <c r="N21"/>
      <c r="O21"/>
      <c r="P21"/>
    </row>
    <row r="22" spans="1:16" s="9" customFormat="1" x14ac:dyDescent="0.25">
      <c r="A22" s="759">
        <v>8</v>
      </c>
      <c r="B22" s="760" t="s">
        <v>515</v>
      </c>
      <c r="C22" s="777"/>
      <c r="D22" s="778"/>
      <c r="E22" s="781"/>
      <c r="F22" s="778"/>
      <c r="G22" s="781"/>
      <c r="H22" s="778"/>
      <c r="I22" s="778"/>
      <c r="J22" s="778"/>
      <c r="K22" s="778"/>
      <c r="L22" s="778"/>
      <c r="M22" s="780"/>
      <c r="N22"/>
      <c r="O22"/>
      <c r="P22"/>
    </row>
    <row r="23" spans="1:16" x14ac:dyDescent="0.25">
      <c r="A23" s="759">
        <v>9</v>
      </c>
      <c r="B23" s="760" t="s">
        <v>514</v>
      </c>
      <c r="C23" s="760"/>
      <c r="D23" s="761"/>
      <c r="E23" s="781"/>
      <c r="F23" s="761"/>
      <c r="G23" s="762"/>
      <c r="H23" s="761"/>
      <c r="I23" s="761"/>
      <c r="J23" s="761"/>
      <c r="K23" s="761"/>
      <c r="L23" s="761"/>
      <c r="M23" s="11"/>
    </row>
    <row r="24" spans="1:16" x14ac:dyDescent="0.25">
      <c r="A24" s="759">
        <v>10</v>
      </c>
      <c r="B24" s="760" t="s">
        <v>513</v>
      </c>
      <c r="C24" s="760"/>
      <c r="D24" s="761"/>
      <c r="E24" s="779"/>
      <c r="F24" s="761"/>
      <c r="G24" s="782"/>
      <c r="H24" s="761"/>
      <c r="I24" s="761"/>
      <c r="J24" s="761"/>
      <c r="K24" s="761"/>
      <c r="L24" s="761"/>
      <c r="M24" s="11"/>
    </row>
    <row r="25" spans="1:16" x14ac:dyDescent="0.25">
      <c r="A25" s="759">
        <v>11</v>
      </c>
      <c r="B25" s="760" t="s">
        <v>512</v>
      </c>
      <c r="C25" s="760"/>
      <c r="D25" s="761"/>
      <c r="E25" s="761"/>
      <c r="F25" s="761"/>
      <c r="G25" s="761"/>
      <c r="H25" s="761"/>
      <c r="I25" s="761"/>
      <c r="J25" s="761"/>
      <c r="K25" s="761"/>
      <c r="L25" s="761"/>
      <c r="M25" s="11"/>
    </row>
    <row r="26" spans="1:16" ht="15.75" thickBot="1" x14ac:dyDescent="0.3">
      <c r="A26" s="763">
        <v>12</v>
      </c>
      <c r="B26" s="764" t="s">
        <v>511</v>
      </c>
      <c r="C26" s="764"/>
      <c r="D26" s="765"/>
      <c r="E26" s="765"/>
      <c r="F26" s="765"/>
      <c r="G26" s="765"/>
      <c r="H26" s="765"/>
      <c r="I26" s="765"/>
      <c r="J26" s="765"/>
      <c r="K26" s="765"/>
      <c r="L26" s="765"/>
      <c r="M26" s="766"/>
    </row>
    <row r="27" spans="1:16" s="9" customFormat="1" ht="15.75" thickBot="1" x14ac:dyDescent="0.3">
      <c r="A27" s="783">
        <v>13</v>
      </c>
      <c r="B27" s="784" t="s">
        <v>510</v>
      </c>
      <c r="C27" s="784">
        <v>0</v>
      </c>
      <c r="D27" s="785">
        <v>0</v>
      </c>
      <c r="E27" s="785">
        <v>0</v>
      </c>
      <c r="F27" s="785">
        <v>0</v>
      </c>
      <c r="G27" s="785">
        <v>0</v>
      </c>
      <c r="H27" s="785">
        <v>0</v>
      </c>
      <c r="I27" s="785">
        <v>0</v>
      </c>
      <c r="J27" s="785">
        <v>0</v>
      </c>
      <c r="K27" s="785">
        <v>0</v>
      </c>
      <c r="L27" s="785">
        <v>0</v>
      </c>
      <c r="M27" s="786">
        <v>0</v>
      </c>
      <c r="N27"/>
      <c r="O27"/>
      <c r="P27"/>
    </row>
    <row r="28" spans="1:16" s="9" customFormat="1" x14ac:dyDescent="0.25">
      <c r="A28" s="787"/>
      <c r="B28" s="788" t="s">
        <v>516</v>
      </c>
      <c r="C28" s="788"/>
      <c r="D28" s="789"/>
      <c r="E28" s="790"/>
      <c r="F28" s="789"/>
      <c r="G28" s="790"/>
      <c r="H28" s="789"/>
      <c r="I28" s="789"/>
      <c r="J28" s="789"/>
      <c r="K28" s="789"/>
      <c r="L28" s="789"/>
      <c r="M28" s="791"/>
      <c r="N28"/>
      <c r="O28"/>
      <c r="P28"/>
    </row>
    <row r="29" spans="1:16" s="9" customFormat="1" x14ac:dyDescent="0.25">
      <c r="A29" s="759">
        <v>14</v>
      </c>
      <c r="B29" s="760" t="s">
        <v>515</v>
      </c>
      <c r="C29" s="777"/>
      <c r="D29" s="778"/>
      <c r="E29" s="781"/>
      <c r="F29" s="778"/>
      <c r="G29" s="781"/>
      <c r="H29" s="778"/>
      <c r="I29" s="778"/>
      <c r="J29" s="778"/>
      <c r="K29" s="778"/>
      <c r="L29" s="778"/>
      <c r="M29" s="780"/>
      <c r="N29"/>
      <c r="O29"/>
      <c r="P29"/>
    </row>
    <row r="30" spans="1:16" x14ac:dyDescent="0.25">
      <c r="A30" s="759">
        <v>15</v>
      </c>
      <c r="B30" s="760" t="s">
        <v>514</v>
      </c>
      <c r="C30" s="760"/>
      <c r="D30" s="761"/>
      <c r="E30" s="781"/>
      <c r="F30" s="761"/>
      <c r="G30" s="762"/>
      <c r="H30" s="761"/>
      <c r="I30" s="761"/>
      <c r="J30" s="761"/>
      <c r="K30" s="761"/>
      <c r="L30" s="761"/>
      <c r="M30" s="11"/>
    </row>
    <row r="31" spans="1:16" x14ac:dyDescent="0.25">
      <c r="A31" s="759">
        <v>16</v>
      </c>
      <c r="B31" s="760" t="s">
        <v>513</v>
      </c>
      <c r="C31" s="760"/>
      <c r="D31" s="761"/>
      <c r="E31" s="779"/>
      <c r="F31" s="761"/>
      <c r="G31" s="782"/>
      <c r="H31" s="761"/>
      <c r="I31" s="761"/>
      <c r="J31" s="761"/>
      <c r="K31" s="761"/>
      <c r="L31" s="761"/>
      <c r="M31" s="11"/>
    </row>
    <row r="32" spans="1:16" x14ac:dyDescent="0.25">
      <c r="A32" s="759">
        <v>17</v>
      </c>
      <c r="B32" s="760" t="s">
        <v>512</v>
      </c>
      <c r="C32" s="760"/>
      <c r="D32" s="761"/>
      <c r="E32" s="761"/>
      <c r="F32" s="761"/>
      <c r="G32" s="761"/>
      <c r="H32" s="761"/>
      <c r="I32" s="761"/>
      <c r="J32" s="761"/>
      <c r="K32" s="761"/>
      <c r="L32" s="761"/>
      <c r="M32" s="11"/>
    </row>
    <row r="33" spans="1:16" ht="15.75" thickBot="1" x14ac:dyDescent="0.3">
      <c r="A33" s="763">
        <v>18</v>
      </c>
      <c r="B33" s="764" t="s">
        <v>511</v>
      </c>
      <c r="C33" s="764"/>
      <c r="D33" s="765"/>
      <c r="E33" s="765"/>
      <c r="F33" s="765"/>
      <c r="G33" s="765"/>
      <c r="H33" s="765"/>
      <c r="I33" s="765"/>
      <c r="J33" s="765"/>
      <c r="K33" s="765"/>
      <c r="L33" s="765"/>
      <c r="M33" s="766"/>
    </row>
    <row r="34" spans="1:16" s="9" customFormat="1" ht="15.75" thickBot="1" x14ac:dyDescent="0.3">
      <c r="A34" s="783">
        <v>19</v>
      </c>
      <c r="B34" s="784" t="s">
        <v>510</v>
      </c>
      <c r="C34" s="784">
        <v>0</v>
      </c>
      <c r="D34" s="785">
        <v>0</v>
      </c>
      <c r="E34" s="785">
        <v>0</v>
      </c>
      <c r="F34" s="785">
        <v>0</v>
      </c>
      <c r="G34" s="785">
        <v>0</v>
      </c>
      <c r="H34" s="785">
        <v>0</v>
      </c>
      <c r="I34" s="785">
        <v>0</v>
      </c>
      <c r="J34" s="785">
        <v>0</v>
      </c>
      <c r="K34" s="785">
        <v>0</v>
      </c>
      <c r="L34" s="785">
        <v>0</v>
      </c>
      <c r="M34" s="786">
        <v>0</v>
      </c>
      <c r="N34"/>
      <c r="O34"/>
      <c r="P34"/>
    </row>
    <row r="35" spans="1:16" s="9" customFormat="1" ht="15.75" thickBot="1" x14ac:dyDescent="0.3">
      <c r="A35" s="792"/>
      <c r="B35" s="793" t="s">
        <v>193</v>
      </c>
      <c r="C35" s="793"/>
      <c r="D35" s="794"/>
      <c r="E35" s="795"/>
      <c r="F35" s="794"/>
      <c r="G35" s="795"/>
      <c r="H35" s="794"/>
      <c r="I35" s="794"/>
      <c r="J35" s="794"/>
      <c r="K35" s="794"/>
      <c r="L35" s="794"/>
      <c r="M35" s="796"/>
      <c r="N35"/>
      <c r="O35"/>
      <c r="P35"/>
    </row>
    <row r="36" spans="1:16" s="9" customFormat="1" ht="29.25" x14ac:dyDescent="0.25">
      <c r="A36" s="797" t="s">
        <v>9</v>
      </c>
      <c r="B36" s="798" t="s">
        <v>509</v>
      </c>
      <c r="C36" s="799">
        <v>0</v>
      </c>
      <c r="D36" s="799">
        <v>0</v>
      </c>
      <c r="E36" s="800">
        <v>0</v>
      </c>
      <c r="F36" s="799">
        <v>0</v>
      </c>
      <c r="G36" s="800">
        <v>0</v>
      </c>
      <c r="H36" s="799">
        <v>0</v>
      </c>
      <c r="I36" s="799">
        <v>0</v>
      </c>
      <c r="J36" s="799">
        <v>0</v>
      </c>
      <c r="K36" s="799">
        <v>0</v>
      </c>
      <c r="L36" s="799">
        <v>0</v>
      </c>
      <c r="M36" s="801">
        <v>0</v>
      </c>
      <c r="N36"/>
      <c r="O36"/>
      <c r="P36"/>
    </row>
    <row r="37" spans="1:16" ht="15.75" thickBot="1" x14ac:dyDescent="0.3">
      <c r="A37" s="802" t="s">
        <v>15</v>
      </c>
      <c r="B37" s="803" t="s">
        <v>508</v>
      </c>
      <c r="C37" s="1041">
        <v>93830435.336560398</v>
      </c>
      <c r="D37" s="1041">
        <v>335604.11200000107</v>
      </c>
      <c r="E37" s="1041">
        <v>1867387.3180000018</v>
      </c>
      <c r="F37" s="1041">
        <v>713669.68833998661</v>
      </c>
      <c r="G37" s="1041">
        <v>109723.08699999974</v>
      </c>
      <c r="H37" s="1041">
        <v>20006918.034440398</v>
      </c>
      <c r="I37" s="1041">
        <v>19867153.42629011</v>
      </c>
      <c r="J37" s="1041">
        <v>136621167.91563091</v>
      </c>
      <c r="K37" s="1041">
        <v>116722.66600000001</v>
      </c>
      <c r="L37" s="1041">
        <v>2517595.6975500993</v>
      </c>
      <c r="M37" s="1042">
        <v>1.8443323900156336E-2</v>
      </c>
    </row>
    <row r="38" spans="1:16" ht="15.75" thickBot="1" x14ac:dyDescent="0.3">
      <c r="A38" s="804"/>
      <c r="B38" s="805"/>
      <c r="C38" s="37"/>
      <c r="D38" s="37"/>
      <c r="E38" s="37"/>
      <c r="F38" s="37"/>
      <c r="G38" s="37"/>
      <c r="H38" s="37"/>
      <c r="I38" s="37"/>
      <c r="J38" s="37"/>
      <c r="K38" s="37"/>
      <c r="L38" s="37"/>
      <c r="M38" s="37"/>
    </row>
    <row r="39" spans="1:16" x14ac:dyDescent="0.25">
      <c r="A39" s="1343" t="s">
        <v>507</v>
      </c>
      <c r="B39" s="1344"/>
      <c r="C39" s="1344"/>
      <c r="D39" s="1344"/>
      <c r="E39" s="1344"/>
      <c r="F39" s="1344"/>
      <c r="G39" s="1344"/>
      <c r="H39" s="1344"/>
      <c r="I39" s="1344"/>
      <c r="J39" s="1344"/>
      <c r="K39" s="1344"/>
      <c r="L39" s="1344"/>
      <c r="M39" s="1345"/>
    </row>
    <row r="40" spans="1:16" ht="15.75" thickBot="1" x14ac:dyDescent="0.3">
      <c r="A40" s="1346"/>
      <c r="B40" s="1347"/>
      <c r="C40" s="1347"/>
      <c r="D40" s="1347"/>
      <c r="E40" s="1347"/>
      <c r="F40" s="1347"/>
      <c r="G40" s="1347"/>
      <c r="H40" s="1347"/>
      <c r="I40" s="1347"/>
      <c r="J40" s="1347"/>
      <c r="K40" s="1347"/>
      <c r="L40" s="1347"/>
      <c r="M40" s="1348"/>
    </row>
    <row r="41" spans="1:16" x14ac:dyDescent="0.25">
      <c r="A41" s="5" t="s">
        <v>690</v>
      </c>
    </row>
  </sheetData>
  <sheetProtection algorithmName="SHA-512" hashValue="9dAtT/BZfenqZUq1LuAHo0rLTgeyZ4NJy97jIcSi7mlXiLLpZr1ryqCKvJ3Z7GjMAip5/cyJ1byecrgX0MxCFA==" saltValue="0pDMYnuVQjab8799tM070Q==" spinCount="100000" sheet="1" objects="1" scenarios="1"/>
  <mergeCells count="18">
    <mergeCell ref="A2:M2"/>
    <mergeCell ref="A4:M4"/>
    <mergeCell ref="K6:M6"/>
    <mergeCell ref="C7:E7"/>
    <mergeCell ref="F7:G7"/>
    <mergeCell ref="H7:H9"/>
    <mergeCell ref="I7:I9"/>
    <mergeCell ref="J7:J9"/>
    <mergeCell ref="K7:K9"/>
    <mergeCell ref="L7:L9"/>
    <mergeCell ref="A39:M40"/>
    <mergeCell ref="M7:M9"/>
    <mergeCell ref="A8:A9"/>
    <mergeCell ref="B8:B9"/>
    <mergeCell ref="C8:D8"/>
    <mergeCell ref="E8:E9"/>
    <mergeCell ref="F8:F9"/>
    <mergeCell ref="G8:G9"/>
  </mergeCells>
  <printOptions horizontalCentered="1"/>
  <pageMargins left="0.7" right="0.7" top="0.75" bottom="0.75" header="0.3" footer="0.3"/>
  <pageSetup paperSize="9" scale="46"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2:H22"/>
  <sheetViews>
    <sheetView showGridLines="0" zoomScale="80" zoomScaleNormal="80" workbookViewId="0">
      <selection activeCell="D22" sqref="D22:E22"/>
    </sheetView>
  </sheetViews>
  <sheetFormatPr defaultRowHeight="15" x14ac:dyDescent="0.25"/>
  <cols>
    <col min="1" max="1" width="8" customWidth="1"/>
    <col min="2" max="2" width="33.7109375" customWidth="1"/>
    <col min="3" max="3" width="18.7109375" customWidth="1"/>
    <col min="4" max="4" width="21.140625" customWidth="1"/>
    <col min="5" max="5" width="18.140625" customWidth="1"/>
    <col min="6" max="6" width="21.5703125" customWidth="1"/>
    <col min="7" max="7" width="17.85546875" customWidth="1"/>
    <col min="8" max="8" width="21.85546875" customWidth="1"/>
    <col min="9" max="9" width="43.28515625" customWidth="1"/>
    <col min="10" max="10" width="20.140625" bestFit="1" customWidth="1"/>
    <col min="11" max="11" width="16.7109375" bestFit="1" customWidth="1"/>
  </cols>
  <sheetData>
    <row r="2" spans="1:8" x14ac:dyDescent="0.25">
      <c r="A2" s="1309" t="s">
        <v>669</v>
      </c>
      <c r="B2" s="1309"/>
      <c r="C2" s="1309"/>
      <c r="D2" s="1309"/>
      <c r="E2" s="1309"/>
      <c r="F2" s="1309"/>
      <c r="G2" s="1309"/>
      <c r="H2" s="1309"/>
    </row>
    <row r="3" spans="1:8" x14ac:dyDescent="0.25">
      <c r="A3" s="135"/>
    </row>
    <row r="4" spans="1:8" ht="16.5" thickBot="1" x14ac:dyDescent="0.3">
      <c r="A4" s="135" t="s">
        <v>631</v>
      </c>
      <c r="B4" s="574"/>
      <c r="C4" s="574"/>
      <c r="D4" s="574"/>
      <c r="E4" s="574"/>
      <c r="F4" s="574"/>
      <c r="G4" s="559"/>
      <c r="H4" s="808" t="s">
        <v>1</v>
      </c>
    </row>
    <row r="5" spans="1:8" ht="76.7" customHeight="1" thickBot="1" x14ac:dyDescent="0.3">
      <c r="A5" s="1386" t="s">
        <v>0</v>
      </c>
      <c r="B5" s="1386" t="s">
        <v>29</v>
      </c>
      <c r="C5" s="1389" t="s">
        <v>736</v>
      </c>
      <c r="D5" s="1390"/>
      <c r="E5" s="1391" t="s">
        <v>549</v>
      </c>
      <c r="F5" s="1392"/>
      <c r="G5" s="1391" t="s">
        <v>548</v>
      </c>
      <c r="H5" s="1392"/>
    </row>
    <row r="6" spans="1:8" ht="15.75" thickBot="1" x14ac:dyDescent="0.3">
      <c r="A6" s="1387"/>
      <c r="B6" s="1387"/>
      <c r="C6" s="666" t="s">
        <v>547</v>
      </c>
      <c r="D6" s="667" t="s">
        <v>527</v>
      </c>
      <c r="E6" s="666" t="s">
        <v>547</v>
      </c>
      <c r="F6" s="667" t="s">
        <v>527</v>
      </c>
      <c r="G6" s="666" t="s">
        <v>547</v>
      </c>
      <c r="H6" s="898" t="s">
        <v>527</v>
      </c>
    </row>
    <row r="7" spans="1:8" ht="15.75" thickBot="1" x14ac:dyDescent="0.3">
      <c r="A7" s="1388"/>
      <c r="B7" s="1388"/>
      <c r="C7" s="573">
        <v>1</v>
      </c>
      <c r="D7" s="572">
        <v>2</v>
      </c>
      <c r="E7" s="573">
        <v>3</v>
      </c>
      <c r="F7" s="572">
        <v>4</v>
      </c>
      <c r="G7" s="573">
        <v>5</v>
      </c>
      <c r="H7" s="572">
        <v>6</v>
      </c>
    </row>
    <row r="8" spans="1:8" ht="29.25" thickBot="1" x14ac:dyDescent="0.3">
      <c r="A8" s="596" t="s">
        <v>250</v>
      </c>
      <c r="B8" s="712" t="s">
        <v>643</v>
      </c>
      <c r="C8" s="946">
        <f t="shared" ref="C8:H8" si="0">C9+C10+C11+C12+C13</f>
        <v>441818.90400000004</v>
      </c>
      <c r="D8" s="946">
        <f t="shared" si="0"/>
        <v>453599.39799999999</v>
      </c>
      <c r="E8" s="946">
        <f t="shared" si="0"/>
        <v>64827.568376121701</v>
      </c>
      <c r="F8" s="946">
        <f>F9+F10+F11+F12+F13</f>
        <v>324709.59330032702</v>
      </c>
      <c r="G8" s="946">
        <f t="shared" si="0"/>
        <v>204144.04500000001</v>
      </c>
      <c r="H8" s="946">
        <f t="shared" si="0"/>
        <v>106890.686</v>
      </c>
    </row>
    <row r="9" spans="1:8" ht="16.5" x14ac:dyDescent="0.25">
      <c r="A9" s="709" t="s">
        <v>267</v>
      </c>
      <c r="B9" s="713" t="s">
        <v>253</v>
      </c>
      <c r="C9" s="716"/>
      <c r="D9" s="716"/>
      <c r="E9" s="716"/>
      <c r="F9" s="716"/>
      <c r="G9" s="719"/>
      <c r="H9" s="718"/>
    </row>
    <row r="10" spans="1:8" ht="28.5" x14ac:dyDescent="0.25">
      <c r="A10" s="710" t="s">
        <v>268</v>
      </c>
      <c r="B10" s="714" t="s">
        <v>552</v>
      </c>
      <c r="C10" s="717"/>
      <c r="D10" s="717"/>
      <c r="E10" s="717"/>
      <c r="F10" s="717"/>
      <c r="G10" s="720"/>
      <c r="H10" s="567"/>
    </row>
    <row r="11" spans="1:8" x14ac:dyDescent="0.25">
      <c r="A11" s="710" t="s">
        <v>629</v>
      </c>
      <c r="B11" s="714" t="s">
        <v>258</v>
      </c>
      <c r="C11" s="947">
        <f>(441818904-356954)/1000</f>
        <v>441461.95</v>
      </c>
      <c r="D11" s="947">
        <f>(453599398-9283352)/1000</f>
        <v>444316.04599999997</v>
      </c>
      <c r="E11" s="947">
        <f>(64827388.7221217- 18025)/1000</f>
        <v>64809.3637221217</v>
      </c>
      <c r="F11" s="947">
        <f>(324709593.300327-4405215)/1000</f>
        <v>320304.37830032699</v>
      </c>
      <c r="G11" s="947">
        <f>204144045/1000</f>
        <v>204144.04500000001</v>
      </c>
      <c r="H11" s="948">
        <f>97304620/1000</f>
        <v>97304.62</v>
      </c>
    </row>
    <row r="12" spans="1:8" x14ac:dyDescent="0.25">
      <c r="A12" s="710" t="s">
        <v>630</v>
      </c>
      <c r="B12" s="714" t="s">
        <v>551</v>
      </c>
      <c r="C12" s="947">
        <f>356954/1000</f>
        <v>356.95400000000001</v>
      </c>
      <c r="D12" s="947">
        <f>9283352/1000</f>
        <v>9283.3520000000008</v>
      </c>
      <c r="E12" s="947">
        <f>18204.654/1000</f>
        <v>18.204653999999998</v>
      </c>
      <c r="F12" s="947">
        <f>4405215/1000</f>
        <v>4405.2150000000001</v>
      </c>
      <c r="G12" s="949">
        <v>0</v>
      </c>
      <c r="H12" s="947">
        <f>9586066/1000</f>
        <v>9586.0660000000007</v>
      </c>
    </row>
    <row r="13" spans="1:8" ht="17.25" thickBot="1" x14ac:dyDescent="0.3">
      <c r="A13" s="711" t="s">
        <v>644</v>
      </c>
      <c r="B13" s="715" t="s">
        <v>645</v>
      </c>
      <c r="C13" s="950"/>
      <c r="D13" s="950"/>
      <c r="E13" s="950"/>
      <c r="F13" s="950"/>
      <c r="G13" s="951"/>
      <c r="H13" s="952"/>
    </row>
    <row r="14" spans="1:8" ht="17.25" thickBot="1" x14ac:dyDescent="0.3">
      <c r="A14" s="566" t="s">
        <v>247</v>
      </c>
      <c r="B14" s="565" t="s">
        <v>539</v>
      </c>
      <c r="C14" s="564"/>
      <c r="D14" s="563"/>
      <c r="E14" s="562"/>
      <c r="F14" s="561"/>
      <c r="G14" s="562"/>
      <c r="H14" s="561"/>
    </row>
    <row r="15" spans="1:8" ht="17.25" thickBot="1" x14ac:dyDescent="0.3">
      <c r="A15" s="560" t="s">
        <v>248</v>
      </c>
      <c r="B15" s="670" t="s">
        <v>439</v>
      </c>
      <c r="C15" s="946">
        <f>C8+C14</f>
        <v>441818.90400000004</v>
      </c>
      <c r="D15" s="946">
        <f t="shared" ref="D15:G15" si="1">D8+D14</f>
        <v>453599.39799999999</v>
      </c>
      <c r="E15" s="946">
        <f t="shared" si="1"/>
        <v>64827.568376121701</v>
      </c>
      <c r="F15" s="946">
        <f>F8+F14</f>
        <v>324709.59330032702</v>
      </c>
      <c r="G15" s="946">
        <f t="shared" si="1"/>
        <v>204144.04500000001</v>
      </c>
      <c r="H15" s="946">
        <f>H8+H14</f>
        <v>106890.686</v>
      </c>
    </row>
    <row r="18" spans="1:5" ht="15.75" thickBot="1" x14ac:dyDescent="0.3">
      <c r="A18" s="135" t="s">
        <v>632</v>
      </c>
      <c r="B18" s="1"/>
      <c r="C18" s="1"/>
      <c r="E18" s="808" t="s">
        <v>1</v>
      </c>
    </row>
    <row r="19" spans="1:5" ht="15" customHeight="1" thickBot="1" x14ac:dyDescent="0.3">
      <c r="A19" s="1372" t="s">
        <v>0</v>
      </c>
      <c r="B19" s="1374" t="s">
        <v>29</v>
      </c>
      <c r="C19" s="1375"/>
      <c r="D19" s="1378" t="s">
        <v>388</v>
      </c>
      <c r="E19" s="1379"/>
    </row>
    <row r="20" spans="1:5" ht="15.75" thickBot="1" x14ac:dyDescent="0.3">
      <c r="A20" s="1373"/>
      <c r="B20" s="1376"/>
      <c r="C20" s="1377"/>
      <c r="D20" s="1380">
        <v>1</v>
      </c>
      <c r="E20" s="1381"/>
    </row>
    <row r="21" spans="1:5" ht="30.2" customHeight="1" x14ac:dyDescent="0.25">
      <c r="A21" s="668" t="s">
        <v>250</v>
      </c>
      <c r="B21" s="1382" t="s">
        <v>737</v>
      </c>
      <c r="C21" s="1383"/>
      <c r="D21" s="1384" t="s">
        <v>874</v>
      </c>
      <c r="E21" s="1385"/>
    </row>
    <row r="22" spans="1:5" ht="30.2" customHeight="1" thickBot="1" x14ac:dyDescent="0.3">
      <c r="A22" s="669" t="s">
        <v>247</v>
      </c>
      <c r="B22" s="1368" t="s">
        <v>538</v>
      </c>
      <c r="C22" s="1369"/>
      <c r="D22" s="1370">
        <v>453599.39799999999</v>
      </c>
      <c r="E22" s="1371"/>
    </row>
  </sheetData>
  <sheetProtection algorithmName="SHA-512" hashValue="2fKT3Fv+lzinFx3dc1Y1U/NFQGjcjxdsPTrrJjSCDr55J3DEKM8zT2Ku4aMCxQCaeaAJywELtaoj2+ec5wGgbg==" saltValue="78DeaOXZutIE8h3XqkHazw==" spinCount="100000" sheet="1" objects="1" scenarios="1"/>
  <mergeCells count="14">
    <mergeCell ref="A2:H2"/>
    <mergeCell ref="A5:A7"/>
    <mergeCell ref="B5:B7"/>
    <mergeCell ref="C5:D5"/>
    <mergeCell ref="E5:F5"/>
    <mergeCell ref="G5:H5"/>
    <mergeCell ref="B22:C22"/>
    <mergeCell ref="D22:E22"/>
    <mergeCell ref="A19:A20"/>
    <mergeCell ref="B19:C20"/>
    <mergeCell ref="D19:E19"/>
    <mergeCell ref="D20:E20"/>
    <mergeCell ref="B21:C21"/>
    <mergeCell ref="D21:E21"/>
  </mergeCells>
  <printOptions horizontalCentered="1"/>
  <pageMargins left="0.7" right="0.7" top="0.75" bottom="0.75" header="0.3" footer="0.3"/>
  <pageSetup paperSize="9" scale="81" orientation="landscape" r:id="rId1"/>
  <headerFooter>
    <oddHeader>&amp;L&amp;"Tahoma,Bold"Банка/Штедилница__________________&amp;R&amp;"Tahoma,Bold"Образец КРРКИ</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R18"/>
  <sheetViews>
    <sheetView showGridLines="0" zoomScale="80" zoomScaleNormal="80" workbookViewId="0">
      <selection activeCell="F9" sqref="F9"/>
    </sheetView>
  </sheetViews>
  <sheetFormatPr defaultColWidth="9.140625" defaultRowHeight="15" x14ac:dyDescent="0.25"/>
  <cols>
    <col min="1" max="1" width="9.140625" style="1"/>
    <col min="2" max="2" width="32.5703125" style="1" customWidth="1"/>
    <col min="3" max="3" width="15.85546875" style="1" customWidth="1"/>
    <col min="4" max="6" width="14" style="1" customWidth="1"/>
    <col min="7" max="7" width="15.7109375" style="1" bestFit="1" customWidth="1"/>
    <col min="8" max="8" width="13.85546875" style="1" customWidth="1"/>
    <col min="9" max="13" width="17.42578125" style="1" customWidth="1"/>
    <col min="14" max="14" width="21.42578125" style="1" customWidth="1"/>
    <col min="15" max="15" width="31.28515625" style="1" customWidth="1"/>
    <col min="16" max="16" width="24.5703125" customWidth="1"/>
    <col min="17" max="17" width="19.5703125" bestFit="1" customWidth="1"/>
    <col min="18" max="18" width="15.85546875" bestFit="1" customWidth="1"/>
    <col min="19" max="16384" width="9.140625" style="1"/>
  </cols>
  <sheetData>
    <row r="1" spans="1:15" x14ac:dyDescent="0.25">
      <c r="A1" s="1309" t="s">
        <v>670</v>
      </c>
      <c r="B1" s="1309"/>
      <c r="C1" s="1309"/>
      <c r="D1" s="1309"/>
      <c r="E1" s="1309"/>
      <c r="F1" s="1309"/>
      <c r="G1" s="1309"/>
      <c r="H1" s="1309"/>
      <c r="I1" s="1309"/>
      <c r="J1" s="1309"/>
      <c r="K1" s="1309"/>
      <c r="L1" s="1309"/>
      <c r="M1" s="1309"/>
      <c r="N1" s="1309"/>
      <c r="O1" s="1309"/>
    </row>
    <row r="2" spans="1:15" x14ac:dyDescent="0.25">
      <c r="A2" s="734"/>
      <c r="B2" s="734"/>
      <c r="C2" s="734"/>
      <c r="D2" s="734"/>
      <c r="E2" s="734"/>
      <c r="F2" s="734"/>
      <c r="G2" s="734"/>
      <c r="H2" s="734"/>
      <c r="I2" s="734"/>
      <c r="J2" s="734"/>
      <c r="K2" s="734"/>
      <c r="L2" s="734"/>
      <c r="M2" s="734"/>
      <c r="N2" s="734"/>
      <c r="O2" s="734"/>
    </row>
    <row r="3" spans="1:15" ht="15.75" thickBot="1" x14ac:dyDescent="0.3">
      <c r="A3" s="587"/>
      <c r="O3" s="139" t="s">
        <v>1</v>
      </c>
    </row>
    <row r="4" spans="1:15" ht="15.75" thickBot="1" x14ac:dyDescent="0.3">
      <c r="A4" s="1393" t="s">
        <v>0</v>
      </c>
      <c r="B4" s="1393" t="s">
        <v>29</v>
      </c>
      <c r="C4" s="688"/>
      <c r="D4" s="1396" t="s">
        <v>437</v>
      </c>
      <c r="E4" s="1396"/>
      <c r="F4" s="1396"/>
      <c r="G4" s="1396"/>
      <c r="H4" s="1397"/>
      <c r="I4" s="1397"/>
      <c r="J4" s="1397"/>
      <c r="K4" s="1397"/>
      <c r="L4" s="1397"/>
      <c r="M4" s="1397"/>
      <c r="N4" s="1397"/>
      <c r="O4" s="1398"/>
    </row>
    <row r="5" spans="1:15" ht="15" customHeight="1" thickBot="1" x14ac:dyDescent="0.3">
      <c r="A5" s="1394"/>
      <c r="B5" s="1394"/>
      <c r="C5" s="1401" t="s">
        <v>436</v>
      </c>
      <c r="D5" s="1402"/>
      <c r="E5" s="1402"/>
      <c r="F5" s="1402"/>
      <c r="G5" s="1403"/>
      <c r="H5" s="1399" t="s">
        <v>438</v>
      </c>
      <c r="I5" s="1399"/>
      <c r="J5" s="1399"/>
      <c r="K5" s="1399"/>
      <c r="L5" s="1399"/>
      <c r="M5" s="1399"/>
      <c r="N5" s="1399"/>
      <c r="O5" s="1400"/>
    </row>
    <row r="6" spans="1:15" ht="72" thickBot="1" x14ac:dyDescent="0.3">
      <c r="A6" s="1394"/>
      <c r="B6" s="1394"/>
      <c r="C6" s="585" t="s">
        <v>633</v>
      </c>
      <c r="D6" s="856" t="s">
        <v>738</v>
      </c>
      <c r="E6" s="586" t="s">
        <v>651</v>
      </c>
      <c r="F6" s="583" t="s">
        <v>560</v>
      </c>
      <c r="G6" s="582" t="s">
        <v>439</v>
      </c>
      <c r="H6" s="586" t="s">
        <v>559</v>
      </c>
      <c r="I6" s="698" t="s">
        <v>558</v>
      </c>
      <c r="J6" s="698" t="s">
        <v>557</v>
      </c>
      <c r="K6" s="698" t="s">
        <v>556</v>
      </c>
      <c r="L6" s="698" t="s">
        <v>555</v>
      </c>
      <c r="M6" s="584" t="s">
        <v>554</v>
      </c>
      <c r="N6" s="699" t="s">
        <v>553</v>
      </c>
      <c r="O6" s="897" t="s">
        <v>439</v>
      </c>
    </row>
    <row r="7" spans="1:15" ht="15.75" thickBot="1" x14ac:dyDescent="0.3">
      <c r="A7" s="1394"/>
      <c r="B7" s="1395"/>
      <c r="C7" s="702">
        <v>1</v>
      </c>
      <c r="D7" s="698">
        <v>2</v>
      </c>
      <c r="E7" s="698">
        <v>3</v>
      </c>
      <c r="F7" s="583">
        <v>4</v>
      </c>
      <c r="G7" s="689" t="s">
        <v>634</v>
      </c>
      <c r="H7" s="581">
        <v>6</v>
      </c>
      <c r="I7" s="580">
        <v>7</v>
      </c>
      <c r="J7" s="580">
        <v>8</v>
      </c>
      <c r="K7" s="580">
        <v>9</v>
      </c>
      <c r="L7" s="580">
        <v>10</v>
      </c>
      <c r="M7" s="579">
        <v>11</v>
      </c>
      <c r="N7" s="700">
        <v>12</v>
      </c>
      <c r="O7" s="288" t="s">
        <v>635</v>
      </c>
    </row>
    <row r="8" spans="1:15" ht="43.5" thickBot="1" x14ac:dyDescent="0.3">
      <c r="A8" s="571" t="s">
        <v>250</v>
      </c>
      <c r="B8" s="693" t="s">
        <v>546</v>
      </c>
      <c r="C8" s="1247">
        <v>6332269.6295599993</v>
      </c>
      <c r="D8" s="1248">
        <v>0</v>
      </c>
      <c r="E8" s="1248">
        <v>0</v>
      </c>
      <c r="F8" s="1248">
        <v>0</v>
      </c>
      <c r="G8" s="1271">
        <f t="shared" ref="G8:G17" si="0">C8+D8+E8+F8</f>
        <v>6332269.6295599993</v>
      </c>
      <c r="H8" s="1252">
        <v>0</v>
      </c>
      <c r="I8" s="1252">
        <v>0</v>
      </c>
      <c r="J8" s="1252">
        <v>0</v>
      </c>
      <c r="K8" s="1252">
        <v>0</v>
      </c>
      <c r="L8" s="1252">
        <v>0</v>
      </c>
      <c r="M8" s="1252">
        <v>0</v>
      </c>
      <c r="N8" s="1252">
        <v>0</v>
      </c>
      <c r="O8" s="1268">
        <f>H8+I8+J8+K8+L8+M8+N8</f>
        <v>0</v>
      </c>
    </row>
    <row r="9" spans="1:15" ht="15.75" thickBot="1" x14ac:dyDescent="0.3">
      <c r="A9" s="570" t="s">
        <v>247</v>
      </c>
      <c r="B9" s="578" t="s">
        <v>545</v>
      </c>
      <c r="C9" s="703">
        <f>C10+C11+C12+C13+C14+C15</f>
        <v>87708266.941999584</v>
      </c>
      <c r="D9" s="703">
        <f>D10+D11+D12+D13+D14+D15</f>
        <v>1206039.5831600041</v>
      </c>
      <c r="E9" s="703">
        <f t="shared" ref="E9:O9" si="1">E10+E11+E12+E13+E14+E15</f>
        <v>26690.913000000004</v>
      </c>
      <c r="F9" s="703">
        <f t="shared" si="1"/>
        <v>2355.130999999958</v>
      </c>
      <c r="G9" s="1270">
        <f t="shared" si="0"/>
        <v>88943352.569159582</v>
      </c>
      <c r="H9" s="577">
        <f t="shared" si="1"/>
        <v>810324.0399999998</v>
      </c>
      <c r="I9" s="577">
        <f t="shared" si="1"/>
        <v>796720.06099998206</v>
      </c>
      <c r="J9" s="577">
        <f t="shared" si="1"/>
        <v>68882.093709998167</v>
      </c>
      <c r="K9" s="577">
        <f t="shared" si="1"/>
        <v>63319.201999996949</v>
      </c>
      <c r="L9" s="577">
        <f t="shared" si="1"/>
        <v>164135.59</v>
      </c>
      <c r="M9" s="577">
        <f t="shared" si="1"/>
        <v>74.882999999999967</v>
      </c>
      <c r="N9" s="701">
        <f t="shared" si="1"/>
        <v>0</v>
      </c>
      <c r="O9" s="1266">
        <f t="shared" si="1"/>
        <v>1903455.8697099769</v>
      </c>
    </row>
    <row r="10" spans="1:15" ht="15.75" thickBot="1" x14ac:dyDescent="0.3">
      <c r="A10" s="569" t="s">
        <v>405</v>
      </c>
      <c r="B10" s="694" t="s">
        <v>251</v>
      </c>
      <c r="C10" s="1276">
        <v>0</v>
      </c>
      <c r="D10" s="1249">
        <v>0</v>
      </c>
      <c r="E10" s="1249">
        <v>0</v>
      </c>
      <c r="F10" s="1249">
        <v>0</v>
      </c>
      <c r="G10" s="1272">
        <f t="shared" si="0"/>
        <v>0</v>
      </c>
      <c r="H10" s="1253">
        <v>0</v>
      </c>
      <c r="I10" s="1253">
        <v>0</v>
      </c>
      <c r="J10" s="1253">
        <v>0</v>
      </c>
      <c r="K10" s="1253">
        <v>0</v>
      </c>
      <c r="L10" s="1253">
        <v>0</v>
      </c>
      <c r="M10" s="1253">
        <v>0</v>
      </c>
      <c r="N10" s="1253">
        <v>0</v>
      </c>
      <c r="O10" s="1269">
        <f t="shared" ref="O10:O17" si="2">H10+I10+J10+K10+L10+M10+N10</f>
        <v>0</v>
      </c>
    </row>
    <row r="11" spans="1:15" ht="15.75" thickBot="1" x14ac:dyDescent="0.3">
      <c r="A11" s="568" t="s">
        <v>544</v>
      </c>
      <c r="B11" s="695" t="s">
        <v>252</v>
      </c>
      <c r="C11" s="1276">
        <v>0</v>
      </c>
      <c r="D11" s="1249">
        <v>0</v>
      </c>
      <c r="E11" s="1249">
        <v>0</v>
      </c>
      <c r="F11" s="1249">
        <v>0</v>
      </c>
      <c r="G11" s="1273">
        <f t="shared" si="0"/>
        <v>0</v>
      </c>
      <c r="H11" s="1254">
        <v>0</v>
      </c>
      <c r="I11" s="1255">
        <v>0.95</v>
      </c>
      <c r="J11" s="1254">
        <v>0</v>
      </c>
      <c r="K11" s="1254">
        <v>0</v>
      </c>
      <c r="L11" s="1254">
        <v>0</v>
      </c>
      <c r="M11" s="1254">
        <v>0</v>
      </c>
      <c r="N11" s="1254">
        <v>0</v>
      </c>
      <c r="O11" s="1269">
        <f t="shared" si="2"/>
        <v>0.95</v>
      </c>
    </row>
    <row r="12" spans="1:15" ht="15.75" thickBot="1" x14ac:dyDescent="0.3">
      <c r="A12" s="568" t="s">
        <v>543</v>
      </c>
      <c r="B12" s="695" t="s">
        <v>253</v>
      </c>
      <c r="C12" s="1276">
        <v>0</v>
      </c>
      <c r="D12" s="1249">
        <v>221068.31908999998</v>
      </c>
      <c r="E12" s="1249">
        <v>0.52</v>
      </c>
      <c r="F12" s="1249">
        <v>8</v>
      </c>
      <c r="G12" s="1273">
        <f t="shared" si="0"/>
        <v>221076.83908999996</v>
      </c>
      <c r="H12" s="1254">
        <v>0</v>
      </c>
      <c r="I12" s="1255">
        <v>6155.3330000000005</v>
      </c>
      <c r="J12" s="1255">
        <v>0</v>
      </c>
      <c r="K12" s="1255">
        <v>0.5</v>
      </c>
      <c r="L12" s="1255">
        <v>0</v>
      </c>
      <c r="M12" s="1256">
        <v>0</v>
      </c>
      <c r="N12" s="1256">
        <v>0</v>
      </c>
      <c r="O12" s="1269">
        <f t="shared" si="2"/>
        <v>6155.8330000000005</v>
      </c>
    </row>
    <row r="13" spans="1:15" ht="29.25" thickBot="1" x14ac:dyDescent="0.3">
      <c r="A13" s="568" t="s">
        <v>542</v>
      </c>
      <c r="B13" s="695" t="s">
        <v>552</v>
      </c>
      <c r="C13" s="1276">
        <v>159750.04500000001</v>
      </c>
      <c r="D13" s="1249">
        <v>510574.61146000004</v>
      </c>
      <c r="E13" s="1249">
        <v>7034.68</v>
      </c>
      <c r="F13" s="1249">
        <v>0</v>
      </c>
      <c r="G13" s="1273">
        <f t="shared" si="0"/>
        <v>677359.33646000014</v>
      </c>
      <c r="H13" s="1254">
        <v>0</v>
      </c>
      <c r="I13" s="1255">
        <v>3.7</v>
      </c>
      <c r="J13" s="1255">
        <v>6.3000000000000007</v>
      </c>
      <c r="K13" s="1255">
        <v>0</v>
      </c>
      <c r="L13" s="1255">
        <v>0</v>
      </c>
      <c r="M13" s="1256">
        <v>0</v>
      </c>
      <c r="N13" s="1256">
        <v>0</v>
      </c>
      <c r="O13" s="1269">
        <f t="shared" si="2"/>
        <v>10</v>
      </c>
    </row>
    <row r="14" spans="1:15" ht="15.75" thickBot="1" x14ac:dyDescent="0.3">
      <c r="A14" s="568" t="s">
        <v>541</v>
      </c>
      <c r="B14" s="695" t="s">
        <v>258</v>
      </c>
      <c r="C14" s="1276">
        <v>52628836.417999804</v>
      </c>
      <c r="D14" s="1249">
        <v>214352.09361000001</v>
      </c>
      <c r="E14" s="1249">
        <v>11730.694999999998</v>
      </c>
      <c r="F14" s="1249">
        <v>576.87699999995766</v>
      </c>
      <c r="G14" s="1273">
        <f t="shared" si="0"/>
        <v>52855496.083609805</v>
      </c>
      <c r="H14" s="1254">
        <v>225980.66900000005</v>
      </c>
      <c r="I14" s="1255">
        <v>493844.75999999593</v>
      </c>
      <c r="J14" s="1255">
        <v>51731.155709998973</v>
      </c>
      <c r="K14" s="1255">
        <v>61876.753000000012</v>
      </c>
      <c r="L14" s="1255">
        <v>163962.038</v>
      </c>
      <c r="M14" s="1256">
        <v>0</v>
      </c>
      <c r="N14" s="1256">
        <v>0</v>
      </c>
      <c r="O14" s="1269">
        <f t="shared" si="2"/>
        <v>997395.37570999493</v>
      </c>
    </row>
    <row r="15" spans="1:15" ht="15.75" thickBot="1" x14ac:dyDescent="0.3">
      <c r="A15" s="576" t="s">
        <v>540</v>
      </c>
      <c r="B15" s="696" t="s">
        <v>551</v>
      </c>
      <c r="C15" s="1276">
        <v>34919680.478999771</v>
      </c>
      <c r="D15" s="1249">
        <v>260044.55900000402</v>
      </c>
      <c r="E15" s="1249">
        <v>7925.0180000000082</v>
      </c>
      <c r="F15" s="1249">
        <v>1770.2540000000004</v>
      </c>
      <c r="G15" s="1274">
        <f t="shared" si="0"/>
        <v>35189420.309999771</v>
      </c>
      <c r="H15" s="1257">
        <v>584343.37099999969</v>
      </c>
      <c r="I15" s="1258">
        <v>296715.31799998612</v>
      </c>
      <c r="J15" s="1258">
        <v>17144.637999999191</v>
      </c>
      <c r="K15" s="1258">
        <v>1441.9489999969373</v>
      </c>
      <c r="L15" s="1258">
        <v>173.55200000000968</v>
      </c>
      <c r="M15" s="1259">
        <v>74.882999999999967</v>
      </c>
      <c r="N15" s="1259">
        <v>0</v>
      </c>
      <c r="O15" s="1269">
        <f t="shared" si="2"/>
        <v>899893.71099998197</v>
      </c>
    </row>
    <row r="16" spans="1:15" ht="29.25" thickBot="1" x14ac:dyDescent="0.3">
      <c r="A16" s="575" t="s">
        <v>248</v>
      </c>
      <c r="B16" s="697" t="s">
        <v>550</v>
      </c>
      <c r="C16" s="1277">
        <v>19574936.29016</v>
      </c>
      <c r="D16" s="1250">
        <v>0</v>
      </c>
      <c r="E16" s="1250">
        <v>0</v>
      </c>
      <c r="F16" s="1250">
        <v>0</v>
      </c>
      <c r="G16" s="1275">
        <f t="shared" si="0"/>
        <v>19574936.29016</v>
      </c>
      <c r="H16" s="1260">
        <v>0</v>
      </c>
      <c r="I16" s="1248">
        <v>0</v>
      </c>
      <c r="J16" s="1248">
        <v>0</v>
      </c>
      <c r="K16" s="1248">
        <v>0</v>
      </c>
      <c r="L16" s="1248">
        <v>0</v>
      </c>
      <c r="M16" s="1261">
        <v>0</v>
      </c>
      <c r="N16" s="1261">
        <v>0</v>
      </c>
      <c r="O16" s="1266">
        <f t="shared" si="2"/>
        <v>0</v>
      </c>
    </row>
    <row r="17" spans="1:15" ht="15.75" thickBot="1" x14ac:dyDescent="0.3">
      <c r="A17" s="571" t="s">
        <v>249</v>
      </c>
      <c r="B17" s="693" t="s">
        <v>234</v>
      </c>
      <c r="C17" s="1247">
        <v>18896864.167290293</v>
      </c>
      <c r="D17" s="1248">
        <v>836354.00499999907</v>
      </c>
      <c r="E17" s="1248">
        <v>27183.914999999997</v>
      </c>
      <c r="F17" s="1251"/>
      <c r="G17" s="1271">
        <f t="shared" si="0"/>
        <v>19760402.087290291</v>
      </c>
      <c r="H17" s="1262">
        <v>25190.174999999999</v>
      </c>
      <c r="I17" s="1263">
        <v>81561.16399999999</v>
      </c>
      <c r="J17" s="1263">
        <v>0</v>
      </c>
      <c r="K17" s="1263">
        <v>0</v>
      </c>
      <c r="L17" s="1263">
        <v>0</v>
      </c>
      <c r="M17" s="1264">
        <v>0</v>
      </c>
      <c r="N17" s="1264">
        <v>0</v>
      </c>
      <c r="O17" s="1270">
        <f t="shared" si="2"/>
        <v>106751.33899999999</v>
      </c>
    </row>
    <row r="18" spans="1:15" ht="15.75" thickBot="1" x14ac:dyDescent="0.3">
      <c r="A18" s="575" t="s">
        <v>254</v>
      </c>
      <c r="B18" s="672" t="s">
        <v>439</v>
      </c>
      <c r="C18" s="1265">
        <f>C8+C9+C16+C17</f>
        <v>132512337.02900988</v>
      </c>
      <c r="D18" s="1265">
        <f t="shared" ref="D18:O18" si="3">D8+D9+D16+D17</f>
        <v>2042393.5881600031</v>
      </c>
      <c r="E18" s="1265">
        <f t="shared" si="3"/>
        <v>53874.828000000001</v>
      </c>
      <c r="F18" s="1265">
        <f>F8+F9+F16+F17</f>
        <v>2355.130999999958</v>
      </c>
      <c r="G18" s="1266">
        <f>G8+G9+G16+G17</f>
        <v>134610960.57616988</v>
      </c>
      <c r="H18" s="1266">
        <f t="shared" si="3"/>
        <v>835514.21499999985</v>
      </c>
      <c r="I18" s="1266">
        <f t="shared" si="3"/>
        <v>878281.22499998205</v>
      </c>
      <c r="J18" s="1266">
        <f t="shared" si="3"/>
        <v>68882.093709998167</v>
      </c>
      <c r="K18" s="1266">
        <f t="shared" si="3"/>
        <v>63319.201999996949</v>
      </c>
      <c r="L18" s="1266">
        <f t="shared" si="3"/>
        <v>164135.59</v>
      </c>
      <c r="M18" s="1266">
        <f t="shared" si="3"/>
        <v>74.882999999999967</v>
      </c>
      <c r="N18" s="1267">
        <f t="shared" si="3"/>
        <v>0</v>
      </c>
      <c r="O18" s="1266">
        <f t="shared" si="3"/>
        <v>2010207.2087099769</v>
      </c>
    </row>
  </sheetData>
  <sheetProtection algorithmName="SHA-512" hashValue="WrM/AuT7ytHSfsNQSd22XLZ5Lkr/NkkMex6rrdv5DfFAMkBgGzQyS7U/3lXejnxGIR0AKofC/jzvUj5FYNHyZg==" saltValue="KhG9zR2fkM+2ititaMw5gg==" spinCount="100000" sheet="1" objects="1" scenarios="1"/>
  <mergeCells count="6">
    <mergeCell ref="A1:O1"/>
    <mergeCell ref="A4:A7"/>
    <mergeCell ref="B4:B7"/>
    <mergeCell ref="D4:O4"/>
    <mergeCell ref="H5:O5"/>
    <mergeCell ref="C5:G5"/>
  </mergeCells>
  <printOptions horizontalCentered="1"/>
  <pageMargins left="0.7" right="0.7" top="0.75" bottom="0.75" header="0.3" footer="0.3"/>
  <pageSetup paperSize="9" scale="49" orientation="landscape" r:id="rId1"/>
  <headerFooter>
    <oddHeader>&amp;L&amp;"Tahoma,Bold"Банка/Штедилница__________________&amp;R&amp;"Tahoma,Bold"Образец КРДД</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2:K74"/>
  <sheetViews>
    <sheetView showGridLines="0" zoomScale="90" zoomScaleNormal="90" workbookViewId="0">
      <selection activeCell="F9" sqref="F9"/>
    </sheetView>
  </sheetViews>
  <sheetFormatPr defaultColWidth="9.140625" defaultRowHeight="15" x14ac:dyDescent="0.25"/>
  <cols>
    <col min="1" max="1" width="8.28515625" style="1" customWidth="1"/>
    <col min="2" max="2" width="59.28515625" style="1" customWidth="1"/>
    <col min="3" max="3" width="17.5703125" style="1" customWidth="1"/>
    <col min="4" max="6" width="21.42578125" style="1" customWidth="1"/>
    <col min="7" max="7" width="24.140625" style="1" customWidth="1"/>
    <col min="8" max="8" width="21.42578125" customWidth="1"/>
    <col min="9" max="9" width="21" bestFit="1" customWidth="1"/>
    <col min="10" max="10" width="16.7109375" customWidth="1"/>
    <col min="11" max="11" width="45.28515625" customWidth="1"/>
    <col min="12" max="12" width="6" style="1" customWidth="1"/>
    <col min="13" max="16384" width="9.140625" style="1"/>
  </cols>
  <sheetData>
    <row r="2" spans="1:7" x14ac:dyDescent="0.25">
      <c r="A2" s="1309" t="s">
        <v>671</v>
      </c>
      <c r="B2" s="1309"/>
      <c r="C2" s="1309"/>
      <c r="D2" s="1309"/>
      <c r="E2" s="1309"/>
      <c r="F2" s="1309"/>
      <c r="G2" s="1309"/>
    </row>
    <row r="3" spans="1:7" ht="16.5" thickBot="1" x14ac:dyDescent="0.3">
      <c r="A3" s="806"/>
      <c r="B3" s="807"/>
      <c r="C3" s="807"/>
      <c r="D3" s="807"/>
      <c r="E3" s="807"/>
      <c r="F3" s="807"/>
      <c r="G3" s="139" t="s">
        <v>1</v>
      </c>
    </row>
    <row r="4" spans="1:7" ht="66.2" customHeight="1" x14ac:dyDescent="0.25">
      <c r="A4" s="1386" t="s">
        <v>0</v>
      </c>
      <c r="B4" s="1410" t="s">
        <v>29</v>
      </c>
      <c r="C4" s="1413" t="s">
        <v>437</v>
      </c>
      <c r="D4" s="1414"/>
      <c r="E4" s="1415" t="s">
        <v>626</v>
      </c>
      <c r="F4" s="1415" t="s">
        <v>570</v>
      </c>
      <c r="G4" s="1386" t="s">
        <v>569</v>
      </c>
    </row>
    <row r="5" spans="1:7" ht="29.25" thickBot="1" x14ac:dyDescent="0.3">
      <c r="A5" s="1387"/>
      <c r="B5" s="1411"/>
      <c r="C5" s="597" t="s">
        <v>436</v>
      </c>
      <c r="D5" s="526" t="s">
        <v>438</v>
      </c>
      <c r="E5" s="1416"/>
      <c r="F5" s="1416"/>
      <c r="G5" s="1388"/>
    </row>
    <row r="6" spans="1:7" ht="15.75" thickBot="1" x14ac:dyDescent="0.3">
      <c r="A6" s="1388"/>
      <c r="B6" s="1412"/>
      <c r="C6" s="738">
        <v>1</v>
      </c>
      <c r="D6" s="739">
        <v>2</v>
      </c>
      <c r="E6" s="572">
        <v>3</v>
      </c>
      <c r="F6" s="572">
        <v>4</v>
      </c>
      <c r="G6" s="572">
        <v>5</v>
      </c>
    </row>
    <row r="7" spans="1:7" ht="15.75" thickBot="1" x14ac:dyDescent="0.3">
      <c r="A7" s="1404" t="s">
        <v>568</v>
      </c>
      <c r="B7" s="1405"/>
      <c r="C7" s="1405"/>
      <c r="D7" s="1405"/>
      <c r="E7" s="1405"/>
      <c r="F7" s="1405"/>
      <c r="G7" s="1406"/>
    </row>
    <row r="8" spans="1:7" ht="15.75" thickBot="1" x14ac:dyDescent="0.3">
      <c r="A8" s="596" t="s">
        <v>250</v>
      </c>
      <c r="B8" s="706" t="s">
        <v>567</v>
      </c>
      <c r="C8" s="1045">
        <f>SUM(C9:C37)</f>
        <v>114858147.00076103</v>
      </c>
      <c r="D8" s="1046">
        <f>SUM(D9:D37)</f>
        <v>1903461.1857103016</v>
      </c>
      <c r="E8" s="1047">
        <f>SUM(E9:E37)</f>
        <v>2385571.6681594877</v>
      </c>
      <c r="F8" s="1047">
        <f>SUM(F9:F37)</f>
        <v>0</v>
      </c>
      <c r="G8" s="1045">
        <f>SUM(G9:G37)</f>
        <v>387443.22600006522</v>
      </c>
    </row>
    <row r="9" spans="1:7" x14ac:dyDescent="0.25">
      <c r="A9" s="595" t="s">
        <v>267</v>
      </c>
      <c r="B9" s="1048" t="s">
        <v>950</v>
      </c>
      <c r="C9" s="1049">
        <v>110465457.870121</v>
      </c>
      <c r="D9" s="1049">
        <v>1866273.3510003015</v>
      </c>
      <c r="E9" s="1049">
        <v>2320498.432389488</v>
      </c>
      <c r="F9" s="507"/>
      <c r="G9" s="1049">
        <v>387439.36900006502</v>
      </c>
    </row>
    <row r="10" spans="1:7" ht="15.75" thickBot="1" x14ac:dyDescent="0.3">
      <c r="A10" s="594" t="s">
        <v>268</v>
      </c>
      <c r="B10" s="1050" t="s">
        <v>951</v>
      </c>
      <c r="C10" s="1051">
        <v>2828577.98596001</v>
      </c>
      <c r="D10" s="1051">
        <v>37187.667709999841</v>
      </c>
      <c r="E10" s="1051">
        <v>60258.559679999933</v>
      </c>
      <c r="F10" s="379"/>
      <c r="G10" s="1051">
        <v>3.5079999999999925</v>
      </c>
    </row>
    <row r="11" spans="1:7" x14ac:dyDescent="0.25">
      <c r="A11" s="595" t="s">
        <v>629</v>
      </c>
      <c r="B11" s="1050" t="s">
        <v>952</v>
      </c>
      <c r="C11" s="1051">
        <v>513701.49437000009</v>
      </c>
      <c r="D11" s="1051">
        <v>0.04</v>
      </c>
      <c r="E11" s="1051">
        <v>60.463740000000001</v>
      </c>
      <c r="F11" s="379"/>
      <c r="G11" s="1051">
        <v>0.01</v>
      </c>
    </row>
    <row r="12" spans="1:7" ht="15.75" thickBot="1" x14ac:dyDescent="0.3">
      <c r="A12" s="594" t="s">
        <v>630</v>
      </c>
      <c r="B12" s="1050" t="s">
        <v>953</v>
      </c>
      <c r="C12" s="1051">
        <v>378475.71359999996</v>
      </c>
      <c r="D12" s="1051">
        <v>0.03</v>
      </c>
      <c r="E12" s="1051">
        <v>41.66283</v>
      </c>
      <c r="F12" s="379"/>
      <c r="G12" s="1051">
        <v>0</v>
      </c>
    </row>
    <row r="13" spans="1:7" x14ac:dyDescent="0.25">
      <c r="A13" s="595" t="s">
        <v>644</v>
      </c>
      <c r="B13" s="1050" t="s">
        <v>954</v>
      </c>
      <c r="C13" s="1051">
        <v>304499.04521999997</v>
      </c>
      <c r="D13" s="1051">
        <v>0.03</v>
      </c>
      <c r="E13" s="1051">
        <v>33.540690000000005</v>
      </c>
      <c r="F13" s="379"/>
      <c r="G13" s="1051">
        <v>0.03</v>
      </c>
    </row>
    <row r="14" spans="1:7" ht="15.75" thickBot="1" x14ac:dyDescent="0.3">
      <c r="A14" s="594" t="s">
        <v>926</v>
      </c>
      <c r="B14" s="1050" t="s">
        <v>955</v>
      </c>
      <c r="C14" s="1051">
        <v>153557.04399999999</v>
      </c>
      <c r="D14" s="1051">
        <v>0</v>
      </c>
      <c r="E14" s="1051">
        <v>4606.7113200000003</v>
      </c>
      <c r="F14" s="379"/>
      <c r="G14" s="1051">
        <v>0.03</v>
      </c>
    </row>
    <row r="15" spans="1:7" x14ac:dyDescent="0.25">
      <c r="A15" s="595" t="s">
        <v>927</v>
      </c>
      <c r="B15" s="1050" t="s">
        <v>956</v>
      </c>
      <c r="C15" s="1051">
        <v>140664.24400000001</v>
      </c>
      <c r="D15" s="1051">
        <v>3.6999999999999998E-2</v>
      </c>
      <c r="E15" s="1051">
        <v>0.16857999999999998</v>
      </c>
      <c r="F15" s="379"/>
      <c r="G15" s="1051">
        <v>5.8999999999999997E-2</v>
      </c>
    </row>
    <row r="16" spans="1:7" ht="15.75" thickBot="1" x14ac:dyDescent="0.3">
      <c r="A16" s="594" t="s">
        <v>928</v>
      </c>
      <c r="B16" s="1050" t="s">
        <v>957</v>
      </c>
      <c r="C16" s="1051">
        <v>38316.222070000003</v>
      </c>
      <c r="D16" s="1051">
        <v>0.03</v>
      </c>
      <c r="E16" s="1051">
        <v>4.8987200000000009</v>
      </c>
      <c r="F16" s="379"/>
      <c r="G16" s="1051">
        <v>0.03</v>
      </c>
    </row>
    <row r="17" spans="1:7" x14ac:dyDescent="0.25">
      <c r="A17" s="595" t="s">
        <v>929</v>
      </c>
      <c r="B17" s="1050" t="s">
        <v>958</v>
      </c>
      <c r="C17" s="1051">
        <v>24115.68332</v>
      </c>
      <c r="D17" s="1051">
        <v>0</v>
      </c>
      <c r="E17" s="1051">
        <v>31.900429999999997</v>
      </c>
      <c r="F17" s="379"/>
      <c r="G17" s="1051">
        <v>0.03</v>
      </c>
    </row>
    <row r="18" spans="1:7" ht="15.75" thickBot="1" x14ac:dyDescent="0.3">
      <c r="A18" s="594" t="s">
        <v>930</v>
      </c>
      <c r="B18" s="1050" t="s">
        <v>959</v>
      </c>
      <c r="C18" s="1051">
        <v>4495.4879999999994</v>
      </c>
      <c r="D18" s="1051">
        <v>0</v>
      </c>
      <c r="E18" s="1051">
        <v>15.55941</v>
      </c>
      <c r="F18" s="379"/>
      <c r="G18" s="1051">
        <v>0.01</v>
      </c>
    </row>
    <row r="19" spans="1:7" x14ac:dyDescent="0.25">
      <c r="A19" s="595" t="s">
        <v>931</v>
      </c>
      <c r="B19" s="1050" t="s">
        <v>960</v>
      </c>
      <c r="C19" s="1051">
        <v>3371.5140000000001</v>
      </c>
      <c r="D19" s="1051">
        <v>0</v>
      </c>
      <c r="E19" s="1051">
        <v>7.9577</v>
      </c>
      <c r="F19" s="379"/>
      <c r="G19" s="1051">
        <v>0.03</v>
      </c>
    </row>
    <row r="20" spans="1:7" ht="15.75" thickBot="1" x14ac:dyDescent="0.3">
      <c r="A20" s="594" t="s">
        <v>932</v>
      </c>
      <c r="B20" s="1050" t="s">
        <v>961</v>
      </c>
      <c r="C20" s="1051">
        <v>1923.44614</v>
      </c>
      <c r="D20" s="1051">
        <v>0</v>
      </c>
      <c r="E20" s="1051">
        <v>0.21157999999999999</v>
      </c>
      <c r="F20" s="379"/>
      <c r="G20" s="1051">
        <v>0</v>
      </c>
    </row>
    <row r="21" spans="1:7" x14ac:dyDescent="0.25">
      <c r="A21" s="595" t="s">
        <v>933</v>
      </c>
      <c r="B21" s="1050" t="s">
        <v>962</v>
      </c>
      <c r="C21" s="1051">
        <v>604.34395999999992</v>
      </c>
      <c r="D21" s="1051">
        <v>0</v>
      </c>
      <c r="E21" s="1051">
        <v>6.6479999999999997E-2</v>
      </c>
      <c r="F21" s="379"/>
      <c r="G21" s="1051">
        <v>0</v>
      </c>
    </row>
    <row r="22" spans="1:7" ht="15.75" thickBot="1" x14ac:dyDescent="0.3">
      <c r="A22" s="594" t="s">
        <v>934</v>
      </c>
      <c r="B22" s="1050" t="s">
        <v>963</v>
      </c>
      <c r="C22" s="1051">
        <v>251.774</v>
      </c>
      <c r="D22" s="1051">
        <v>0</v>
      </c>
      <c r="E22" s="1051">
        <v>3.0767799999999998</v>
      </c>
      <c r="F22" s="379"/>
      <c r="G22" s="1051">
        <v>0</v>
      </c>
    </row>
    <row r="23" spans="1:7" x14ac:dyDescent="0.25">
      <c r="A23" s="595" t="s">
        <v>935</v>
      </c>
      <c r="B23" s="1050" t="s">
        <v>964</v>
      </c>
      <c r="C23" s="1051">
        <v>87.602000000000004</v>
      </c>
      <c r="D23" s="1051">
        <v>0</v>
      </c>
      <c r="E23" s="1051">
        <v>0.50885000000000002</v>
      </c>
      <c r="F23" s="379"/>
      <c r="G23" s="1051">
        <v>0</v>
      </c>
    </row>
    <row r="24" spans="1:7" ht="15.75" thickBot="1" x14ac:dyDescent="0.3">
      <c r="A24" s="594" t="s">
        <v>936</v>
      </c>
      <c r="B24" s="1050" t="s">
        <v>965</v>
      </c>
      <c r="C24" s="1051">
        <v>37.528000000000006</v>
      </c>
      <c r="D24" s="1051">
        <v>0</v>
      </c>
      <c r="E24" s="1051">
        <v>7.4409599999999996</v>
      </c>
      <c r="F24" s="379"/>
      <c r="G24" s="1051">
        <v>0</v>
      </c>
    </row>
    <row r="25" spans="1:7" x14ac:dyDescent="0.25">
      <c r="A25" s="595" t="s">
        <v>937</v>
      </c>
      <c r="B25" s="1050" t="s">
        <v>966</v>
      </c>
      <c r="C25" s="1051">
        <v>6.0620000000000003</v>
      </c>
      <c r="D25" s="1051">
        <v>0</v>
      </c>
      <c r="E25" s="1051">
        <v>0.27663000000000004</v>
      </c>
      <c r="F25" s="379"/>
      <c r="G25" s="1051">
        <v>0.09</v>
      </c>
    </row>
    <row r="26" spans="1:7" ht="15.75" thickBot="1" x14ac:dyDescent="0.3">
      <c r="A26" s="594" t="s">
        <v>938</v>
      </c>
      <c r="B26" s="1050" t="s">
        <v>967</v>
      </c>
      <c r="C26" s="1051">
        <v>1.5</v>
      </c>
      <c r="D26" s="1051">
        <v>0</v>
      </c>
      <c r="E26" s="1051">
        <v>6.2519999999999992E-2</v>
      </c>
      <c r="F26" s="379"/>
      <c r="G26" s="1051">
        <v>0</v>
      </c>
    </row>
    <row r="27" spans="1:7" x14ac:dyDescent="0.25">
      <c r="A27" s="595" t="s">
        <v>939</v>
      </c>
      <c r="B27" s="1050" t="s">
        <v>968</v>
      </c>
      <c r="C27" s="1051">
        <v>0.7</v>
      </c>
      <c r="D27" s="1051">
        <v>0</v>
      </c>
      <c r="E27" s="1051">
        <v>4.5170000000000002E-2</v>
      </c>
      <c r="F27" s="379"/>
      <c r="G27" s="1051">
        <v>0</v>
      </c>
    </row>
    <row r="28" spans="1:7" ht="15.75" thickBot="1" x14ac:dyDescent="0.3">
      <c r="A28" s="594" t="s">
        <v>940</v>
      </c>
      <c r="B28" s="1050" t="s">
        <v>969</v>
      </c>
      <c r="C28" s="1051">
        <v>0.5</v>
      </c>
      <c r="D28" s="1051">
        <v>0</v>
      </c>
      <c r="E28" s="1051">
        <v>1.0840000000000001E-2</v>
      </c>
      <c r="F28" s="379"/>
      <c r="G28" s="1051">
        <v>0</v>
      </c>
    </row>
    <row r="29" spans="1:7" x14ac:dyDescent="0.25">
      <c r="A29" s="595" t="s">
        <v>941</v>
      </c>
      <c r="B29" s="1050" t="s">
        <v>970</v>
      </c>
      <c r="C29" s="1051">
        <v>0.38700000000000001</v>
      </c>
      <c r="D29" s="1051">
        <v>0</v>
      </c>
      <c r="E29" s="1051">
        <v>2.6430000000000002E-2</v>
      </c>
      <c r="F29" s="379"/>
      <c r="G29" s="1051">
        <v>0</v>
      </c>
    </row>
    <row r="30" spans="1:7" ht="15.75" thickBot="1" x14ac:dyDescent="0.3">
      <c r="A30" s="594" t="s">
        <v>942</v>
      </c>
      <c r="B30" s="1050" t="s">
        <v>971</v>
      </c>
      <c r="C30" s="1051">
        <v>0.4</v>
      </c>
      <c r="D30" s="1051">
        <v>0</v>
      </c>
      <c r="E30" s="1051">
        <v>8.6700000000000006E-3</v>
      </c>
      <c r="F30" s="379"/>
      <c r="G30" s="1051">
        <v>0.03</v>
      </c>
    </row>
    <row r="31" spans="1:7" x14ac:dyDescent="0.25">
      <c r="A31" s="595" t="s">
        <v>943</v>
      </c>
      <c r="B31" s="1050" t="s">
        <v>972</v>
      </c>
      <c r="C31" s="1051">
        <v>0.192</v>
      </c>
      <c r="D31" s="1051">
        <v>0</v>
      </c>
      <c r="E31" s="1051">
        <v>3.4159999999999996E-2</v>
      </c>
      <c r="F31" s="379"/>
      <c r="G31" s="1051">
        <v>0</v>
      </c>
    </row>
    <row r="32" spans="1:7" ht="15.75" thickBot="1" x14ac:dyDescent="0.3">
      <c r="A32" s="594" t="s">
        <v>944</v>
      </c>
      <c r="B32" s="1050" t="s">
        <v>973</v>
      </c>
      <c r="C32" s="1051">
        <v>0.2</v>
      </c>
      <c r="D32" s="1051">
        <v>0</v>
      </c>
      <c r="E32" s="1051">
        <v>4.3400000000000001E-3</v>
      </c>
      <c r="F32" s="379"/>
      <c r="G32" s="1051">
        <v>0</v>
      </c>
    </row>
    <row r="33" spans="1:7" x14ac:dyDescent="0.25">
      <c r="A33" s="595" t="s">
        <v>945</v>
      </c>
      <c r="B33" s="1050" t="s">
        <v>974</v>
      </c>
      <c r="C33" s="1051">
        <v>0.04</v>
      </c>
      <c r="D33" s="1051">
        <v>0</v>
      </c>
      <c r="E33" s="1051">
        <v>8.0399999999999985E-3</v>
      </c>
      <c r="F33" s="379"/>
      <c r="G33" s="1051">
        <v>0</v>
      </c>
    </row>
    <row r="34" spans="1:7" ht="15.75" thickBot="1" x14ac:dyDescent="0.3">
      <c r="A34" s="594" t="s">
        <v>946</v>
      </c>
      <c r="B34" s="1050" t="s">
        <v>975</v>
      </c>
      <c r="C34" s="1051">
        <v>0</v>
      </c>
      <c r="D34" s="1051">
        <v>0</v>
      </c>
      <c r="E34" s="1051">
        <v>2.103E-2</v>
      </c>
      <c r="F34" s="379"/>
      <c r="G34" s="1051">
        <v>0</v>
      </c>
    </row>
    <row r="35" spans="1:7" x14ac:dyDescent="0.25">
      <c r="A35" s="595" t="s">
        <v>947</v>
      </c>
      <c r="B35" s="1050" t="s">
        <v>976</v>
      </c>
      <c r="C35" s="1051">
        <v>0</v>
      </c>
      <c r="D35" s="1051">
        <v>0</v>
      </c>
      <c r="E35" s="1051">
        <v>9.92E-3</v>
      </c>
      <c r="F35" s="379"/>
      <c r="G35" s="1051">
        <v>0</v>
      </c>
    </row>
    <row r="36" spans="1:7" ht="15.75" thickBot="1" x14ac:dyDescent="0.3">
      <c r="A36" s="594" t="s">
        <v>948</v>
      </c>
      <c r="B36" s="1050" t="s">
        <v>977</v>
      </c>
      <c r="C36" s="1051">
        <v>0.02</v>
      </c>
      <c r="D36" s="1051">
        <v>0</v>
      </c>
      <c r="E36" s="1051">
        <v>2.6000000000000003E-4</v>
      </c>
      <c r="F36" s="379"/>
      <c r="G36" s="1051">
        <v>0</v>
      </c>
    </row>
    <row r="37" spans="1:7" ht="15.75" thickBot="1" x14ac:dyDescent="0.3">
      <c r="A37" s="595" t="s">
        <v>949</v>
      </c>
      <c r="B37" s="1050" t="s">
        <v>978</v>
      </c>
      <c r="C37" s="1051">
        <v>1E-3</v>
      </c>
      <c r="D37" s="1051">
        <v>0</v>
      </c>
      <c r="E37" s="1051">
        <v>1.0000000000000001E-5</v>
      </c>
      <c r="F37" s="379"/>
      <c r="G37" s="1051">
        <v>0</v>
      </c>
    </row>
    <row r="38" spans="1:7" ht="15.75" thickBot="1" x14ac:dyDescent="0.3">
      <c r="A38" s="593" t="s">
        <v>247</v>
      </c>
      <c r="B38" s="706" t="s">
        <v>539</v>
      </c>
      <c r="C38" s="1045">
        <v>19760402.087290443</v>
      </c>
      <c r="D38" s="1045">
        <v>106751.33900000001</v>
      </c>
      <c r="E38" s="1045">
        <v>132024.02938999774</v>
      </c>
      <c r="F38" s="1045">
        <v>0</v>
      </c>
      <c r="G38" s="1052">
        <v>0</v>
      </c>
    </row>
    <row r="39" spans="1:7" x14ac:dyDescent="0.25">
      <c r="A39" s="1053" t="s">
        <v>405</v>
      </c>
      <c r="B39" s="592" t="s">
        <v>950</v>
      </c>
      <c r="C39" s="1054">
        <v>15592992.846030444</v>
      </c>
      <c r="D39" s="1054">
        <v>106751.33900000001</v>
      </c>
      <c r="E39" s="1054">
        <v>113780.65291999774</v>
      </c>
      <c r="F39" s="460"/>
      <c r="G39" s="1055">
        <v>0</v>
      </c>
    </row>
    <row r="40" spans="1:7" ht="15.75" thickBot="1" x14ac:dyDescent="0.3">
      <c r="A40" s="710" t="s">
        <v>544</v>
      </c>
      <c r="B40" s="591" t="s">
        <v>951</v>
      </c>
      <c r="C40" s="1056">
        <v>2145645.8258399991</v>
      </c>
      <c r="D40" s="1056">
        <v>0</v>
      </c>
      <c r="E40" s="1056">
        <v>7802.3265699999984</v>
      </c>
      <c r="F40" s="357"/>
      <c r="G40" s="1056">
        <v>0</v>
      </c>
    </row>
    <row r="41" spans="1:7" x14ac:dyDescent="0.25">
      <c r="A41" s="1053" t="s">
        <v>543</v>
      </c>
      <c r="B41" s="591" t="s">
        <v>979</v>
      </c>
      <c r="C41" s="1056">
        <v>1274797.0560000001</v>
      </c>
      <c r="D41" s="1056">
        <v>0</v>
      </c>
      <c r="E41" s="1056">
        <v>127.47971000000001</v>
      </c>
      <c r="F41" s="357"/>
      <c r="G41" s="1056">
        <v>0</v>
      </c>
    </row>
    <row r="42" spans="1:7" ht="15.75" thickBot="1" x14ac:dyDescent="0.3">
      <c r="A42" s="710" t="s">
        <v>542</v>
      </c>
      <c r="B42" s="591" t="s">
        <v>958</v>
      </c>
      <c r="C42" s="1056">
        <v>603107.24841999996</v>
      </c>
      <c r="D42" s="1056">
        <v>0</v>
      </c>
      <c r="E42" s="1056">
        <v>8707.3608999999997</v>
      </c>
      <c r="F42" s="357"/>
      <c r="G42" s="1056">
        <v>0</v>
      </c>
    </row>
    <row r="43" spans="1:7" x14ac:dyDescent="0.25">
      <c r="A43" s="1053" t="s">
        <v>541</v>
      </c>
      <c r="B43" s="591" t="s">
        <v>956</v>
      </c>
      <c r="C43" s="1056">
        <v>112493.11</v>
      </c>
      <c r="D43" s="1056">
        <v>0</v>
      </c>
      <c r="E43" s="1056">
        <v>1598.7257400000001</v>
      </c>
      <c r="F43" s="357"/>
      <c r="G43" s="1056">
        <v>0</v>
      </c>
    </row>
    <row r="44" spans="1:7" ht="15.75" thickBot="1" x14ac:dyDescent="0.3">
      <c r="A44" s="710" t="s">
        <v>540</v>
      </c>
      <c r="B44" s="591" t="s">
        <v>957</v>
      </c>
      <c r="C44" s="1056">
        <v>30857.577000000001</v>
      </c>
      <c r="D44" s="1056">
        <v>0</v>
      </c>
      <c r="E44" s="1056">
        <v>3.0757600000000003</v>
      </c>
      <c r="F44" s="357"/>
      <c r="G44" s="1056">
        <v>0</v>
      </c>
    </row>
    <row r="45" spans="1:7" x14ac:dyDescent="0.25">
      <c r="A45" s="1053" t="s">
        <v>980</v>
      </c>
      <c r="B45" s="591" t="s">
        <v>952</v>
      </c>
      <c r="C45" s="1056">
        <v>237.8</v>
      </c>
      <c r="D45" s="1056">
        <v>0</v>
      </c>
      <c r="E45" s="1056">
        <v>2.4624600000000001</v>
      </c>
      <c r="F45" s="357"/>
      <c r="G45" s="1056">
        <v>0</v>
      </c>
    </row>
    <row r="46" spans="1:7" ht="15.75" thickBot="1" x14ac:dyDescent="0.3">
      <c r="A46" s="710" t="s">
        <v>981</v>
      </c>
      <c r="B46" s="591" t="s">
        <v>964</v>
      </c>
      <c r="C46" s="1056">
        <v>212.398</v>
      </c>
      <c r="D46" s="1056">
        <v>0</v>
      </c>
      <c r="E46" s="1056">
        <v>1.2337799999999999</v>
      </c>
      <c r="F46" s="357"/>
      <c r="G46" s="1056">
        <v>0</v>
      </c>
    </row>
    <row r="47" spans="1:7" x14ac:dyDescent="0.25">
      <c r="A47" s="1053" t="s">
        <v>982</v>
      </c>
      <c r="B47" s="591" t="s">
        <v>954</v>
      </c>
      <c r="C47" s="1056">
        <v>30</v>
      </c>
      <c r="D47" s="1056">
        <v>0</v>
      </c>
      <c r="E47" s="1056">
        <v>0.36662</v>
      </c>
      <c r="F47" s="357"/>
      <c r="G47" s="1056">
        <v>0</v>
      </c>
    </row>
    <row r="48" spans="1:7" ht="15.75" thickBot="1" x14ac:dyDescent="0.3">
      <c r="A48" s="1057" t="s">
        <v>983</v>
      </c>
      <c r="B48" s="1058" t="s">
        <v>963</v>
      </c>
      <c r="C48" s="1059">
        <v>28.225999999999999</v>
      </c>
      <c r="D48" s="1059">
        <v>0</v>
      </c>
      <c r="E48" s="1059">
        <v>0.34493000000000001</v>
      </c>
      <c r="F48" s="471"/>
      <c r="G48" s="1060">
        <v>0</v>
      </c>
    </row>
    <row r="49" spans="1:7" ht="15.75" thickBot="1" x14ac:dyDescent="0.3">
      <c r="A49" s="590" t="s">
        <v>248</v>
      </c>
      <c r="B49" s="671" t="s">
        <v>566</v>
      </c>
      <c r="C49" s="1061">
        <v>134618549.08805147</v>
      </c>
      <c r="D49" s="1061">
        <v>2010212.5247103015</v>
      </c>
      <c r="E49" s="1061">
        <v>2517595.6975494856</v>
      </c>
      <c r="F49" s="1061">
        <v>0</v>
      </c>
      <c r="G49" s="1062">
        <v>387443.22600006522</v>
      </c>
    </row>
    <row r="50" spans="1:7" ht="15.75" thickBot="1" x14ac:dyDescent="0.3">
      <c r="A50" s="1407" t="s">
        <v>698</v>
      </c>
      <c r="B50" s="1408"/>
      <c r="C50" s="1408"/>
      <c r="D50" s="1408"/>
      <c r="E50" s="1408"/>
      <c r="F50" s="1408"/>
      <c r="G50" s="1409"/>
    </row>
    <row r="51" spans="1:7" x14ac:dyDescent="0.25">
      <c r="A51" s="172">
        <v>1</v>
      </c>
      <c r="B51" s="721" t="s">
        <v>389</v>
      </c>
      <c r="C51" s="1063">
        <v>1410316.6280000031</v>
      </c>
      <c r="D51" s="1064">
        <v>16172.375000000011</v>
      </c>
      <c r="E51" s="1064">
        <v>34356.558140000037</v>
      </c>
      <c r="F51" s="1064"/>
      <c r="G51" s="1063">
        <v>1207.377</v>
      </c>
    </row>
    <row r="52" spans="1:7" x14ac:dyDescent="0.25">
      <c r="A52" s="245">
        <v>2</v>
      </c>
      <c r="B52" s="722" t="s">
        <v>390</v>
      </c>
      <c r="C52" s="1065">
        <v>77880.483999999997</v>
      </c>
      <c r="D52" s="1066">
        <v>2380.3509999999992</v>
      </c>
      <c r="E52" s="1066">
        <v>2764.201849999999</v>
      </c>
      <c r="F52" s="1066"/>
      <c r="G52" s="1065">
        <v>0</v>
      </c>
    </row>
    <row r="53" spans="1:7" x14ac:dyDescent="0.25">
      <c r="A53" s="245">
        <v>3</v>
      </c>
      <c r="B53" s="722" t="s">
        <v>637</v>
      </c>
      <c r="C53" s="1065">
        <v>7423840.0553599931</v>
      </c>
      <c r="D53" s="1066">
        <v>507387.82299999945</v>
      </c>
      <c r="E53" s="1066">
        <v>456182.24822999956</v>
      </c>
      <c r="F53" s="1066"/>
      <c r="G53" s="1065">
        <v>18904.911999999997</v>
      </c>
    </row>
    <row r="54" spans="1:7" ht="28.5" x14ac:dyDescent="0.25">
      <c r="A54" s="245">
        <v>4</v>
      </c>
      <c r="B54" s="722" t="s">
        <v>391</v>
      </c>
      <c r="C54" s="1065">
        <v>14186570.337000003</v>
      </c>
      <c r="D54" s="1066">
        <v>165.38099999999997</v>
      </c>
      <c r="E54" s="1066">
        <v>244923.69830999998</v>
      </c>
      <c r="F54" s="1066"/>
      <c r="G54" s="1065">
        <v>0</v>
      </c>
    </row>
    <row r="55" spans="1:7" ht="42.75" x14ac:dyDescent="0.25">
      <c r="A55" s="245">
        <v>5</v>
      </c>
      <c r="B55" s="723" t="s">
        <v>646</v>
      </c>
      <c r="C55" s="1065">
        <v>42215.219999999994</v>
      </c>
      <c r="D55" s="1066">
        <v>294.26800000000003</v>
      </c>
      <c r="E55" s="1066">
        <v>773.46015999999986</v>
      </c>
      <c r="F55" s="1066"/>
      <c r="G55" s="1065">
        <v>0</v>
      </c>
    </row>
    <row r="56" spans="1:7" x14ac:dyDescent="0.25">
      <c r="A56" s="245">
        <v>6</v>
      </c>
      <c r="B56" s="724" t="s">
        <v>392</v>
      </c>
      <c r="C56" s="1065">
        <v>14917167.664500056</v>
      </c>
      <c r="D56" s="1066">
        <v>214739.44600000093</v>
      </c>
      <c r="E56" s="1066">
        <v>309195.42115000042</v>
      </c>
      <c r="F56" s="1066"/>
      <c r="G56" s="1065">
        <v>34182.112000000001</v>
      </c>
    </row>
    <row r="57" spans="1:7" x14ac:dyDescent="0.25">
      <c r="A57" s="245">
        <v>7</v>
      </c>
      <c r="B57" s="725" t="s">
        <v>647</v>
      </c>
      <c r="C57" s="1065">
        <v>15594195.276210237</v>
      </c>
      <c r="D57" s="1066">
        <v>180114.13600000198</v>
      </c>
      <c r="E57" s="1066">
        <v>274824.27129000286</v>
      </c>
      <c r="F57" s="1066"/>
      <c r="G57" s="1065">
        <v>73540.723000000013</v>
      </c>
    </row>
    <row r="58" spans="1:7" x14ac:dyDescent="0.25">
      <c r="A58" s="245">
        <v>8</v>
      </c>
      <c r="B58" s="724" t="s">
        <v>393</v>
      </c>
      <c r="C58" s="1065">
        <v>4543282.8029999901</v>
      </c>
      <c r="D58" s="1066">
        <v>51979.031999999817</v>
      </c>
      <c r="E58" s="1066">
        <v>73250.645869999935</v>
      </c>
      <c r="F58" s="1066"/>
      <c r="G58" s="1065">
        <v>5957.5889999999999</v>
      </c>
    </row>
    <row r="59" spans="1:7" x14ac:dyDescent="0.25">
      <c r="A59" s="245">
        <v>9</v>
      </c>
      <c r="B59" s="722" t="s">
        <v>638</v>
      </c>
      <c r="C59" s="1065">
        <v>2431293.2650000039</v>
      </c>
      <c r="D59" s="1066">
        <v>40656.815999999766</v>
      </c>
      <c r="E59" s="1066">
        <v>89742.185909999767</v>
      </c>
      <c r="F59" s="1066"/>
      <c r="G59" s="1065">
        <v>616.81500000000005</v>
      </c>
    </row>
    <row r="60" spans="1:7" ht="28.5" x14ac:dyDescent="0.25">
      <c r="A60" s="245">
        <v>10</v>
      </c>
      <c r="B60" s="722" t="s">
        <v>639</v>
      </c>
      <c r="C60" s="1065">
        <v>31657.650999999983</v>
      </c>
      <c r="D60" s="1066">
        <v>6490.6570000000011</v>
      </c>
      <c r="E60" s="1066">
        <v>4929.3048500000004</v>
      </c>
      <c r="F60" s="1066"/>
      <c r="G60" s="1065">
        <v>0</v>
      </c>
    </row>
    <row r="61" spans="1:7" ht="42.75" x14ac:dyDescent="0.25">
      <c r="A61" s="245">
        <v>11</v>
      </c>
      <c r="B61" s="722" t="s">
        <v>640</v>
      </c>
      <c r="C61" s="1065">
        <v>283489.10499999986</v>
      </c>
      <c r="D61" s="1066">
        <v>16756.17200000001</v>
      </c>
      <c r="E61" s="1066">
        <v>6638.2337800000096</v>
      </c>
      <c r="F61" s="1066"/>
      <c r="G61" s="1065">
        <v>0</v>
      </c>
    </row>
    <row r="62" spans="1:7" x14ac:dyDescent="0.25">
      <c r="A62" s="245">
        <v>12</v>
      </c>
      <c r="B62" s="722" t="s">
        <v>648</v>
      </c>
      <c r="C62" s="1065">
        <v>13906684.723820029</v>
      </c>
      <c r="D62" s="1066">
        <v>6187.233000000002</v>
      </c>
      <c r="E62" s="1066">
        <v>11783.037400000001</v>
      </c>
      <c r="F62" s="1066"/>
      <c r="G62" s="1065">
        <v>0</v>
      </c>
    </row>
    <row r="63" spans="1:7" x14ac:dyDescent="0.25">
      <c r="A63" s="245">
        <v>13</v>
      </c>
      <c r="B63" s="722" t="s">
        <v>649</v>
      </c>
      <c r="C63" s="1065">
        <v>4063287.6729999967</v>
      </c>
      <c r="D63" s="1066">
        <v>29.05</v>
      </c>
      <c r="E63" s="1066">
        <v>65847.754690000002</v>
      </c>
      <c r="F63" s="1066"/>
      <c r="G63" s="1065">
        <v>0</v>
      </c>
    </row>
    <row r="64" spans="1:7" x14ac:dyDescent="0.25">
      <c r="A64" s="245">
        <v>14</v>
      </c>
      <c r="B64" s="722" t="s">
        <v>565</v>
      </c>
      <c r="C64" s="1065">
        <v>853322.6179400027</v>
      </c>
      <c r="D64" s="1066">
        <v>36735.990709999896</v>
      </c>
      <c r="E64" s="1066">
        <v>40863.98960999991</v>
      </c>
      <c r="F64" s="1066"/>
      <c r="G64" s="1065">
        <v>0</v>
      </c>
    </row>
    <row r="65" spans="1:7" x14ac:dyDescent="0.25">
      <c r="A65" s="245">
        <v>15</v>
      </c>
      <c r="B65" s="722" t="s">
        <v>564</v>
      </c>
      <c r="C65" s="1065">
        <v>1104755.6410000052</v>
      </c>
      <c r="D65" s="1066">
        <v>5513.1900000000078</v>
      </c>
      <c r="E65" s="1066">
        <v>9269.4763299999922</v>
      </c>
      <c r="F65" s="1066"/>
      <c r="G65" s="1065">
        <v>0</v>
      </c>
    </row>
    <row r="66" spans="1:7" ht="28.5" x14ac:dyDescent="0.25">
      <c r="A66" s="245">
        <v>16</v>
      </c>
      <c r="B66" s="722" t="s">
        <v>563</v>
      </c>
      <c r="C66" s="1065">
        <v>15210908.087089997</v>
      </c>
      <c r="D66" s="1066">
        <v>1.75</v>
      </c>
      <c r="E66" s="1066">
        <v>2.22343</v>
      </c>
      <c r="F66" s="1066"/>
      <c r="G66" s="1065">
        <v>0</v>
      </c>
    </row>
    <row r="67" spans="1:7" x14ac:dyDescent="0.25">
      <c r="A67" s="245">
        <v>17</v>
      </c>
      <c r="B67" s="722" t="s">
        <v>562</v>
      </c>
      <c r="C67" s="1065">
        <v>650179.63000000012</v>
      </c>
      <c r="D67" s="1066">
        <v>8193.5290000000005</v>
      </c>
      <c r="E67" s="1066">
        <v>8517.6639099999993</v>
      </c>
      <c r="F67" s="1066"/>
      <c r="G67" s="1065">
        <v>0</v>
      </c>
    </row>
    <row r="68" spans="1:7" x14ac:dyDescent="0.25">
      <c r="A68" s="245">
        <v>18</v>
      </c>
      <c r="B68" s="722" t="s">
        <v>561</v>
      </c>
      <c r="C68" s="1065">
        <v>753200.42200000002</v>
      </c>
      <c r="D68" s="1066">
        <v>8901.2650000000049</v>
      </c>
      <c r="E68" s="1066">
        <v>55371.57958000002</v>
      </c>
      <c r="F68" s="1066"/>
      <c r="G68" s="1065">
        <v>0</v>
      </c>
    </row>
    <row r="69" spans="1:7" x14ac:dyDescent="0.25">
      <c r="A69" s="245">
        <v>19</v>
      </c>
      <c r="B69" s="722" t="s">
        <v>650</v>
      </c>
      <c r="C69" s="1065">
        <v>52651.422000000181</v>
      </c>
      <c r="D69" s="1066">
        <v>6991.4930000000068</v>
      </c>
      <c r="E69" s="1066">
        <v>4885.1717600000065</v>
      </c>
      <c r="F69" s="1066"/>
      <c r="G69" s="1065">
        <v>18161.417000000001</v>
      </c>
    </row>
    <row r="70" spans="1:7" x14ac:dyDescent="0.25">
      <c r="A70" s="173">
        <v>20</v>
      </c>
      <c r="B70" s="726" t="s">
        <v>641</v>
      </c>
      <c r="C70" s="1067">
        <v>226229.57299999724</v>
      </c>
      <c r="D70" s="1068">
        <v>628.4040000000017</v>
      </c>
      <c r="E70" s="1068">
        <v>2820.4962700000178</v>
      </c>
      <c r="F70" s="1068"/>
      <c r="G70" s="1067">
        <v>0</v>
      </c>
    </row>
    <row r="71" spans="1:7" ht="57" x14ac:dyDescent="0.25">
      <c r="A71" s="173">
        <v>21</v>
      </c>
      <c r="B71" s="726" t="s">
        <v>642</v>
      </c>
      <c r="C71" s="1067">
        <v>0</v>
      </c>
      <c r="D71" s="1068">
        <v>0</v>
      </c>
      <c r="E71" s="1068">
        <v>0</v>
      </c>
      <c r="F71" s="1068"/>
      <c r="G71" s="1067">
        <v>0</v>
      </c>
    </row>
    <row r="72" spans="1:7" ht="15.75" thickBot="1" x14ac:dyDescent="0.3">
      <c r="A72" s="171">
        <v>22</v>
      </c>
      <c r="B72" s="726" t="s">
        <v>739</v>
      </c>
      <c r="C72" s="1069">
        <v>0</v>
      </c>
      <c r="D72" s="1068">
        <v>0</v>
      </c>
      <c r="E72" s="1068">
        <v>0</v>
      </c>
      <c r="F72" s="1068"/>
      <c r="G72" s="1067">
        <v>0</v>
      </c>
    </row>
    <row r="73" spans="1:7" ht="15.75" thickBot="1" x14ac:dyDescent="0.3">
      <c r="A73" s="727">
        <v>23</v>
      </c>
      <c r="B73" s="728" t="s">
        <v>439</v>
      </c>
      <c r="C73" s="1070">
        <v>97763128.278920323</v>
      </c>
      <c r="D73" s="1070">
        <v>1110318.3617100019</v>
      </c>
      <c r="E73" s="1070">
        <v>1696941.6225200023</v>
      </c>
      <c r="F73" s="1070">
        <v>0</v>
      </c>
      <c r="G73" s="1070">
        <v>152570.94500000001</v>
      </c>
    </row>
    <row r="74" spans="1:7" x14ac:dyDescent="0.25">
      <c r="A74" s="588"/>
    </row>
  </sheetData>
  <sheetProtection algorithmName="SHA-512" hashValue="nQw48O21bJN7I6S+M8sj3Jh/rVhzrea3Qswq3jypsSbaIwpSc6zVISVlDwHXiv7s7Lkbl0MDnMWMJC/w4DTLng==" saltValue="RCihrE1T1fEYG8qkFLGEkA==" spinCount="100000" sheet="1" objects="1" scenarios="1"/>
  <mergeCells count="9">
    <mergeCell ref="A2:G2"/>
    <mergeCell ref="A7:G7"/>
    <mergeCell ref="A50:G50"/>
    <mergeCell ref="A4:A6"/>
    <mergeCell ref="B4:B6"/>
    <mergeCell ref="C4:D4"/>
    <mergeCell ref="E4:E5"/>
    <mergeCell ref="F4:F5"/>
    <mergeCell ref="G4:G5"/>
  </mergeCells>
  <phoneticPr fontId="63" type="noConversion"/>
  <printOptions horizontalCentered="1"/>
  <pageMargins left="0.7" right="0.7" top="0.75" bottom="0.75" header="0.3" footer="0.3"/>
  <pageSetup paperSize="9" scale="61" orientation="landscape" r:id="rId1"/>
  <headerFooter>
    <oddHeader>&amp;L&amp;"Tahoma,Bold"Банка/Штедилница__________________&amp;R&amp;"Tahoma,Bold"Образец КРЗД</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H16"/>
  <sheetViews>
    <sheetView showGridLines="0" zoomScaleNormal="100" workbookViewId="0">
      <selection activeCell="F9" sqref="F9"/>
    </sheetView>
  </sheetViews>
  <sheetFormatPr defaultColWidth="9.140625" defaultRowHeight="15" x14ac:dyDescent="0.25"/>
  <cols>
    <col min="1" max="1" width="9.7109375" style="1" customWidth="1"/>
    <col min="2" max="2" width="76.7109375" style="1" customWidth="1"/>
    <col min="3" max="3" width="22.5703125" style="1" customWidth="1"/>
    <col min="4" max="4" width="27.140625" style="1" customWidth="1"/>
    <col min="5" max="5" width="31" customWidth="1"/>
    <col min="6" max="6" width="21" bestFit="1" customWidth="1"/>
    <col min="7" max="7" width="15.28515625" customWidth="1"/>
    <col min="8" max="8" width="41.28515625" customWidth="1"/>
    <col min="9" max="16384" width="9.140625" style="1"/>
  </cols>
  <sheetData>
    <row r="1" spans="1:4" x14ac:dyDescent="0.25">
      <c r="A1" s="1307" t="s">
        <v>672</v>
      </c>
      <c r="B1" s="1307"/>
      <c r="C1" s="1307"/>
      <c r="D1" s="1307"/>
    </row>
    <row r="2" spans="1:4" x14ac:dyDescent="0.25">
      <c r="A2" s="733"/>
      <c r="B2" s="733"/>
      <c r="C2" s="733"/>
      <c r="D2" s="733"/>
    </row>
    <row r="3" spans="1:4" ht="15.75" thickBot="1" x14ac:dyDescent="0.3">
      <c r="A3" s="554"/>
      <c r="B3" s="554"/>
      <c r="C3" s="554"/>
      <c r="D3" s="809" t="s">
        <v>1</v>
      </c>
    </row>
    <row r="4" spans="1:4" ht="43.5" thickBot="1" x14ac:dyDescent="0.3">
      <c r="A4" s="1417" t="s">
        <v>0</v>
      </c>
      <c r="B4" s="1419" t="s">
        <v>29</v>
      </c>
      <c r="C4" s="608" t="s">
        <v>585</v>
      </c>
      <c r="D4" s="608" t="s">
        <v>740</v>
      </c>
    </row>
    <row r="5" spans="1:4" ht="102.75" customHeight="1" thickBot="1" x14ac:dyDescent="0.3">
      <c r="A5" s="1418"/>
      <c r="B5" s="1420"/>
      <c r="C5" s="607">
        <v>1</v>
      </c>
      <c r="D5" s="1287">
        <v>2</v>
      </c>
    </row>
    <row r="6" spans="1:4" ht="69" customHeight="1" thickBot="1" x14ac:dyDescent="0.3">
      <c r="A6" s="673" t="s">
        <v>250</v>
      </c>
      <c r="B6" s="606" t="s">
        <v>584</v>
      </c>
      <c r="C6" s="956">
        <v>2234710.5380000002</v>
      </c>
      <c r="D6" s="605"/>
    </row>
    <row r="7" spans="1:4" ht="15.75" thickBot="1" x14ac:dyDescent="0.3">
      <c r="A7" s="673" t="s">
        <v>247</v>
      </c>
      <c r="B7" s="606" t="s">
        <v>583</v>
      </c>
      <c r="C7" s="956">
        <v>1012585.835</v>
      </c>
      <c r="D7" s="605"/>
    </row>
    <row r="8" spans="1:4" x14ac:dyDescent="0.25">
      <c r="A8" s="674" t="s">
        <v>248</v>
      </c>
      <c r="B8" s="459" t="s">
        <v>582</v>
      </c>
      <c r="C8" s="957">
        <f>C9+C10+C11+C12+C13+C14</f>
        <v>1431139.081</v>
      </c>
      <c r="D8" s="604"/>
    </row>
    <row r="9" spans="1:4" x14ac:dyDescent="0.25">
      <c r="A9" s="675" t="s">
        <v>581</v>
      </c>
      <c r="B9" s="602" t="s">
        <v>699</v>
      </c>
      <c r="C9" s="958">
        <v>574841.33499999996</v>
      </c>
      <c r="D9" s="600"/>
    </row>
    <row r="10" spans="1:4" x14ac:dyDescent="0.25">
      <c r="A10" s="675" t="s">
        <v>580</v>
      </c>
      <c r="B10" s="602" t="s">
        <v>579</v>
      </c>
      <c r="C10" s="958">
        <v>625975.85800000001</v>
      </c>
      <c r="D10" s="600"/>
    </row>
    <row r="11" spans="1:4" x14ac:dyDescent="0.25">
      <c r="A11" s="675" t="s">
        <v>578</v>
      </c>
      <c r="B11" s="602" t="s">
        <v>577</v>
      </c>
      <c r="C11" s="958">
        <v>87662.154999999999</v>
      </c>
      <c r="D11" s="958">
        <v>85862.732999999993</v>
      </c>
    </row>
    <row r="12" spans="1:4" x14ac:dyDescent="0.25">
      <c r="A12" s="675" t="s">
        <v>576</v>
      </c>
      <c r="B12" s="603" t="s">
        <v>575</v>
      </c>
      <c r="C12" s="958">
        <v>0</v>
      </c>
      <c r="D12" s="601">
        <v>0</v>
      </c>
    </row>
    <row r="13" spans="1:4" x14ac:dyDescent="0.25">
      <c r="A13" s="675" t="s">
        <v>574</v>
      </c>
      <c r="B13" s="602" t="s">
        <v>573</v>
      </c>
      <c r="C13" s="958">
        <v>142659.73300000001</v>
      </c>
      <c r="D13" s="600"/>
    </row>
    <row r="14" spans="1:4" x14ac:dyDescent="0.25">
      <c r="A14" s="675" t="s">
        <v>572</v>
      </c>
      <c r="B14" s="602" t="s">
        <v>571</v>
      </c>
      <c r="C14" s="958">
        <v>0</v>
      </c>
      <c r="D14" s="600"/>
    </row>
    <row r="15" spans="1:4" ht="15.75" thickBot="1" x14ac:dyDescent="0.3">
      <c r="A15" s="676" t="s">
        <v>249</v>
      </c>
      <c r="B15" s="599" t="s">
        <v>627</v>
      </c>
      <c r="C15" s="959">
        <f>C6+C7-C8</f>
        <v>1816157.2920000001</v>
      </c>
      <c r="D15" s="598"/>
    </row>
    <row r="16" spans="1:4" x14ac:dyDescent="0.25">
      <c r="A16" s="1" t="s">
        <v>690</v>
      </c>
    </row>
  </sheetData>
  <sheetProtection algorithmName="SHA-512" hashValue="i4vbVkK7kiE2ArtUWhhgLDN3OV0jXUieC4NSdiZXcDcXP1kd8OQ0uG/CqsMlB1MmBsnhveKbJ0vcxqjyPl1Xww==" saltValue="/8aRVg2aI8ayxD8NxAy3GA==" spinCount="100000" sheet="1" objects="1" scenarios="1"/>
  <mergeCells count="3">
    <mergeCell ref="A1:D1"/>
    <mergeCell ref="A4:A5"/>
    <mergeCell ref="B4:B5"/>
  </mergeCells>
  <printOptions horizontalCentered="1"/>
  <pageMargins left="0.7" right="0.7" top="0.75" bottom="0.75" header="0.3" footer="0.3"/>
  <pageSetup paperSize="9" scale="96" orientation="landscape" r:id="rId1"/>
  <headerFooter>
    <oddHeader>&amp;L&amp;"Tahoma,Bold"Банка/Штедилница__________________&amp;R&amp;"Tahoma,Bold"Образец КРНФ</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2:H10"/>
  <sheetViews>
    <sheetView showGridLines="0" zoomScaleNormal="100" workbookViewId="0">
      <selection activeCell="F9" sqref="F9"/>
    </sheetView>
  </sheetViews>
  <sheetFormatPr defaultRowHeight="15" x14ac:dyDescent="0.25"/>
  <cols>
    <col min="1" max="1" width="8" customWidth="1"/>
    <col min="2" max="2" width="27" customWidth="1"/>
    <col min="3" max="3" width="16.7109375" customWidth="1"/>
    <col min="4" max="4" width="16" bestFit="1" customWidth="1"/>
    <col min="5" max="5" width="21.85546875" customWidth="1"/>
    <col min="6" max="6" width="16" bestFit="1" customWidth="1"/>
    <col min="7" max="7" width="13.7109375" customWidth="1"/>
    <col min="8" max="8" width="17.5703125" bestFit="1" customWidth="1"/>
    <col min="9" max="9" width="7" customWidth="1"/>
    <col min="10" max="10" width="19.42578125" bestFit="1" customWidth="1"/>
    <col min="11" max="11" width="15.85546875" bestFit="1" customWidth="1"/>
  </cols>
  <sheetData>
    <row r="2" spans="1:8" x14ac:dyDescent="0.25">
      <c r="A2" s="1309" t="s">
        <v>673</v>
      </c>
      <c r="B2" s="1309"/>
      <c r="C2" s="1309"/>
      <c r="D2" s="1309"/>
      <c r="E2" s="1309"/>
      <c r="F2" s="1309"/>
      <c r="G2" s="1309"/>
      <c r="H2" s="1309"/>
    </row>
    <row r="3" spans="1:8" x14ac:dyDescent="0.25">
      <c r="A3" s="734"/>
      <c r="B3" s="734"/>
      <c r="C3" s="734"/>
      <c r="D3" s="734"/>
      <c r="E3" s="734"/>
      <c r="F3" s="734"/>
      <c r="G3" s="734"/>
      <c r="H3" s="734"/>
    </row>
    <row r="4" spans="1:8" ht="15.75" thickBot="1" x14ac:dyDescent="0.3">
      <c r="A4" s="616"/>
      <c r="H4" s="139" t="s">
        <v>1</v>
      </c>
    </row>
    <row r="5" spans="1:8" ht="15.75" thickBot="1" x14ac:dyDescent="0.3">
      <c r="A5" s="1421" t="s">
        <v>0</v>
      </c>
      <c r="B5" s="1424" t="s">
        <v>29</v>
      </c>
      <c r="C5" s="1427" t="s">
        <v>636</v>
      </c>
      <c r="D5" s="1428"/>
      <c r="E5" s="1428"/>
      <c r="F5" s="1428"/>
      <c r="G5" s="1428"/>
      <c r="H5" s="1429"/>
    </row>
    <row r="6" spans="1:8" ht="43.5" thickBot="1" x14ac:dyDescent="0.3">
      <c r="A6" s="1422"/>
      <c r="B6" s="1425"/>
      <c r="C6" s="555" t="s">
        <v>523</v>
      </c>
      <c r="D6" s="556" t="s">
        <v>590</v>
      </c>
      <c r="E6" s="556" t="s">
        <v>589</v>
      </c>
      <c r="F6" s="556" t="s">
        <v>588</v>
      </c>
      <c r="G6" s="556" t="s">
        <v>587</v>
      </c>
      <c r="H6" s="1246" t="s">
        <v>439</v>
      </c>
    </row>
    <row r="7" spans="1:8" ht="15.75" thickBot="1" x14ac:dyDescent="0.3">
      <c r="A7" s="1423"/>
      <c r="B7" s="1426"/>
      <c r="C7" s="615">
        <v>1</v>
      </c>
      <c r="D7" s="614">
        <v>2</v>
      </c>
      <c r="E7" s="614">
        <v>3</v>
      </c>
      <c r="F7" s="614">
        <v>4</v>
      </c>
      <c r="G7" s="614">
        <v>5</v>
      </c>
      <c r="H7" s="613" t="s">
        <v>683</v>
      </c>
    </row>
    <row r="8" spans="1:8" x14ac:dyDescent="0.25">
      <c r="A8" s="612">
        <v>1</v>
      </c>
      <c r="B8" s="611" t="s">
        <v>545</v>
      </c>
      <c r="C8" s="1071">
        <v>459592.25499999995</v>
      </c>
      <c r="D8" s="1071">
        <v>23466577.650080003</v>
      </c>
      <c r="E8" s="1071">
        <v>42662248.166510001</v>
      </c>
      <c r="F8" s="1071">
        <v>30590660.602000002</v>
      </c>
      <c r="G8" s="1071">
        <v>0</v>
      </c>
      <c r="H8" s="1072">
        <v>97179078.673590004</v>
      </c>
    </row>
    <row r="9" spans="1:8" ht="34.5" customHeight="1" thickBot="1" x14ac:dyDescent="0.3">
      <c r="A9" s="610">
        <v>2</v>
      </c>
      <c r="B9" s="609" t="s">
        <v>586</v>
      </c>
      <c r="C9" s="1073">
        <v>0</v>
      </c>
      <c r="D9" s="1073">
        <v>7263311.0293855006</v>
      </c>
      <c r="E9" s="1073">
        <v>4714501.5077052005</v>
      </c>
      <c r="F9" s="1073">
        <v>7597123.7485999996</v>
      </c>
      <c r="G9" s="1073">
        <v>0</v>
      </c>
      <c r="H9" s="1074">
        <v>19574936.285690699</v>
      </c>
    </row>
    <row r="10" spans="1:8" ht="15.75" thickBot="1" x14ac:dyDescent="0.3">
      <c r="A10" s="327">
        <v>3</v>
      </c>
      <c r="B10" s="677" t="s">
        <v>439</v>
      </c>
      <c r="C10" s="1075">
        <v>459592.25499999995</v>
      </c>
      <c r="D10" s="1075">
        <v>30729888.679465503</v>
      </c>
      <c r="E10" s="1075">
        <v>47376749.674215198</v>
      </c>
      <c r="F10" s="1075">
        <v>38187784.350600004</v>
      </c>
      <c r="G10" s="1075">
        <v>0</v>
      </c>
      <c r="H10" s="1076">
        <v>116754014.9592807</v>
      </c>
    </row>
  </sheetData>
  <sheetProtection algorithmName="SHA-512" hashValue="8ocYr6DzrW39HJFVxcW6j7zScVN12o4URjLT0jb62NKJyKFWPoX7LW4PZelf3dOcs+0LsaqTKahEodkLW3wPkQ==" saltValue="cZhQtBATx+7oIbKvGLricA==" spinCount="100000" sheet="1" objects="1" scenarios="1"/>
  <mergeCells count="4">
    <mergeCell ref="A5:A7"/>
    <mergeCell ref="B5:B7"/>
    <mergeCell ref="C5:H5"/>
    <mergeCell ref="A2:H2"/>
  </mergeCells>
  <printOptions horizontalCentered="1"/>
  <pageMargins left="0.7" right="0.7" top="0.75" bottom="0.75" header="0.3" footer="0.3"/>
  <pageSetup paperSize="9" orientation="landscape" r:id="rId1"/>
  <headerFooter>
    <oddHeader>&amp;L&amp;"Tahoma,Bold"Банка/Штедилница__________________&amp;R&amp;"Tahoma,Bold"Образец КРПР</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J12"/>
  <sheetViews>
    <sheetView showGridLines="0" zoomScaleNormal="100" workbookViewId="0">
      <selection activeCell="F9" sqref="F9"/>
    </sheetView>
  </sheetViews>
  <sheetFormatPr defaultRowHeight="15" x14ac:dyDescent="0.25"/>
  <cols>
    <col min="1" max="1" width="9.140625" customWidth="1"/>
    <col min="2" max="2" width="31.85546875" customWidth="1"/>
    <col min="3" max="8" width="16.140625" customWidth="1"/>
    <col min="9" max="9" width="15.85546875" customWidth="1"/>
    <col min="10" max="10" width="17.5703125" customWidth="1"/>
    <col min="11" max="11" width="33.85546875" customWidth="1"/>
    <col min="12" max="12" width="19.42578125" bestFit="1" customWidth="1"/>
    <col min="13" max="13" width="10.42578125" customWidth="1"/>
  </cols>
  <sheetData>
    <row r="1" spans="1:10" x14ac:dyDescent="0.25">
      <c r="A1" s="1309" t="s">
        <v>674</v>
      </c>
      <c r="B1" s="1309"/>
      <c r="C1" s="1309"/>
      <c r="D1" s="1309"/>
      <c r="E1" s="1309"/>
      <c r="F1" s="1309"/>
      <c r="G1" s="1309"/>
      <c r="H1" s="1309"/>
      <c r="I1" s="1309"/>
      <c r="J1" s="1309"/>
    </row>
    <row r="2" spans="1:10" ht="15.75" thickBot="1" x14ac:dyDescent="0.3">
      <c r="A2" s="1"/>
      <c r="B2" s="1"/>
      <c r="C2" s="141"/>
      <c r="D2" s="1432"/>
      <c r="E2" s="1432"/>
      <c r="F2" s="141"/>
      <c r="G2" s="141"/>
      <c r="H2" s="690"/>
      <c r="I2" s="141"/>
      <c r="J2" s="810" t="s">
        <v>1</v>
      </c>
    </row>
    <row r="3" spans="1:10" ht="15.75" thickBot="1" x14ac:dyDescent="0.3">
      <c r="A3" s="1386" t="s">
        <v>0</v>
      </c>
      <c r="B3" s="1386" t="s">
        <v>29</v>
      </c>
      <c r="C3" s="1433" t="s">
        <v>601</v>
      </c>
      <c r="D3" s="1434"/>
      <c r="E3" s="1434"/>
      <c r="F3" s="1434"/>
      <c r="G3" s="1434"/>
      <c r="H3" s="1434"/>
      <c r="I3" s="1434"/>
      <c r="J3" s="1435"/>
    </row>
    <row r="4" spans="1:10" ht="41.25" customHeight="1" thickBot="1" x14ac:dyDescent="0.3">
      <c r="A4" s="1387"/>
      <c r="B4" s="1387"/>
      <c r="C4" s="1436" t="s">
        <v>600</v>
      </c>
      <c r="D4" s="1437"/>
      <c r="E4" s="1438" t="s">
        <v>599</v>
      </c>
      <c r="F4" s="1436"/>
      <c r="G4" s="1438" t="s">
        <v>598</v>
      </c>
      <c r="H4" s="1437"/>
      <c r="I4" s="1430" t="s">
        <v>439</v>
      </c>
      <c r="J4" s="1431"/>
    </row>
    <row r="5" spans="1:10" ht="29.25" thickBot="1" x14ac:dyDescent="0.3">
      <c r="A5" s="1387"/>
      <c r="B5" s="1387"/>
      <c r="C5" s="521" t="s">
        <v>597</v>
      </c>
      <c r="D5" s="558" t="s">
        <v>596</v>
      </c>
      <c r="E5" s="519" t="s">
        <v>597</v>
      </c>
      <c r="F5" s="557" t="s">
        <v>596</v>
      </c>
      <c r="G5" s="519" t="s">
        <v>597</v>
      </c>
      <c r="H5" s="638" t="s">
        <v>596</v>
      </c>
      <c r="I5" s="519" t="s">
        <v>597</v>
      </c>
      <c r="J5" s="1246" t="s">
        <v>596</v>
      </c>
    </row>
    <row r="6" spans="1:10" ht="15.75" thickBot="1" x14ac:dyDescent="0.3">
      <c r="A6" s="1387"/>
      <c r="B6" s="1387"/>
      <c r="C6" s="637">
        <v>1</v>
      </c>
      <c r="D6" s="635">
        <v>2</v>
      </c>
      <c r="E6" s="634">
        <v>3</v>
      </c>
      <c r="F6" s="636">
        <v>4</v>
      </c>
      <c r="G6" s="634">
        <v>5</v>
      </c>
      <c r="H6" s="635">
        <v>6</v>
      </c>
      <c r="I6" s="634" t="s">
        <v>440</v>
      </c>
      <c r="J6" s="633" t="s">
        <v>441</v>
      </c>
    </row>
    <row r="7" spans="1:10" x14ac:dyDescent="0.25">
      <c r="A7" s="632" t="s">
        <v>250</v>
      </c>
      <c r="B7" s="631" t="s">
        <v>595</v>
      </c>
      <c r="C7" s="908">
        <v>0</v>
      </c>
      <c r="D7" s="909">
        <v>0</v>
      </c>
      <c r="E7" s="910">
        <v>0</v>
      </c>
      <c r="F7" s="909">
        <v>0</v>
      </c>
      <c r="G7" s="910">
        <v>0</v>
      </c>
      <c r="H7" s="910">
        <v>0</v>
      </c>
      <c r="I7" s="630">
        <f>C7+E7+G7</f>
        <v>0</v>
      </c>
      <c r="J7" s="629">
        <f>D7+F7+H7</f>
        <v>0</v>
      </c>
    </row>
    <row r="8" spans="1:10" x14ac:dyDescent="0.25">
      <c r="A8" s="626" t="s">
        <v>247</v>
      </c>
      <c r="B8" s="628" t="s">
        <v>594</v>
      </c>
      <c r="C8" s="911">
        <v>81.328999999999994</v>
      </c>
      <c r="D8" s="912">
        <v>16.265999999999998</v>
      </c>
      <c r="E8" s="589">
        <v>0</v>
      </c>
      <c r="F8" s="379">
        <v>0</v>
      </c>
      <c r="G8" s="913">
        <v>2.31</v>
      </c>
      <c r="H8" s="913">
        <v>2.31</v>
      </c>
      <c r="I8" s="624">
        <f t="shared" ref="I8:J11" si="0">C8+E8+G8</f>
        <v>83.638999999999996</v>
      </c>
      <c r="J8" s="623">
        <f t="shared" si="0"/>
        <v>18.575999999999997</v>
      </c>
    </row>
    <row r="9" spans="1:10" x14ac:dyDescent="0.25">
      <c r="A9" s="626" t="s">
        <v>248</v>
      </c>
      <c r="B9" s="627" t="s">
        <v>593</v>
      </c>
      <c r="C9" s="914">
        <v>0</v>
      </c>
      <c r="D9" s="379">
        <v>0</v>
      </c>
      <c r="E9" s="589">
        <v>0</v>
      </c>
      <c r="F9" s="379">
        <v>0</v>
      </c>
      <c r="G9" s="589">
        <v>0</v>
      </c>
      <c r="H9" s="589">
        <v>0</v>
      </c>
      <c r="I9" s="624">
        <f t="shared" si="0"/>
        <v>0</v>
      </c>
      <c r="J9" s="623">
        <f t="shared" si="0"/>
        <v>0</v>
      </c>
    </row>
    <row r="10" spans="1:10" x14ac:dyDescent="0.25">
      <c r="A10" s="626" t="s">
        <v>249</v>
      </c>
      <c r="B10" s="625" t="s">
        <v>592</v>
      </c>
      <c r="C10" s="915">
        <v>26.349</v>
      </c>
      <c r="D10" s="912">
        <v>7.7539999999999996</v>
      </c>
      <c r="E10" s="589">
        <v>0</v>
      </c>
      <c r="F10" s="379">
        <v>0</v>
      </c>
      <c r="G10" s="589">
        <v>2.8010000000000002</v>
      </c>
      <c r="H10" s="589">
        <v>2.8010000000000002</v>
      </c>
      <c r="I10" s="916">
        <f t="shared" si="0"/>
        <v>29.15</v>
      </c>
      <c r="J10" s="623">
        <f t="shared" si="0"/>
        <v>10.555</v>
      </c>
    </row>
    <row r="11" spans="1:10" ht="15.75" thickBot="1" x14ac:dyDescent="0.3">
      <c r="A11" s="622" t="s">
        <v>254</v>
      </c>
      <c r="B11" s="621" t="s">
        <v>591</v>
      </c>
      <c r="C11" s="917">
        <v>3.383</v>
      </c>
      <c r="D11" s="918">
        <v>0.67700000000000005</v>
      </c>
      <c r="E11" s="705">
        <v>0</v>
      </c>
      <c r="F11" s="704">
        <v>0</v>
      </c>
      <c r="G11" s="705">
        <v>0.58099999999999996</v>
      </c>
      <c r="H11" s="705">
        <v>0.58099999999999996</v>
      </c>
      <c r="I11" s="620">
        <f t="shared" si="0"/>
        <v>3.964</v>
      </c>
      <c r="J11" s="619">
        <f t="shared" si="0"/>
        <v>1.258</v>
      </c>
    </row>
    <row r="12" spans="1:10" ht="15.75" thickBot="1" x14ac:dyDescent="0.3">
      <c r="A12" s="618" t="s">
        <v>255</v>
      </c>
      <c r="B12" s="670" t="s">
        <v>439</v>
      </c>
      <c r="C12" s="919">
        <f t="shared" ref="C12:J12" si="1">C7+C8+C9+C10+C11</f>
        <v>111.06099999999999</v>
      </c>
      <c r="D12" s="920">
        <f t="shared" si="1"/>
        <v>24.696999999999996</v>
      </c>
      <c r="E12" s="706">
        <f t="shared" si="1"/>
        <v>0</v>
      </c>
      <c r="F12" s="706">
        <f t="shared" si="1"/>
        <v>0</v>
      </c>
      <c r="G12" s="706">
        <f t="shared" si="1"/>
        <v>5.6920000000000002</v>
      </c>
      <c r="H12" s="706">
        <f t="shared" si="1"/>
        <v>5.6920000000000002</v>
      </c>
      <c r="I12" s="617">
        <f t="shared" si="1"/>
        <v>116.75299999999999</v>
      </c>
      <c r="J12" s="707">
        <f t="shared" si="1"/>
        <v>30.388999999999996</v>
      </c>
    </row>
  </sheetData>
  <sheetProtection algorithmName="SHA-512" hashValue="I2zOxYST7KbGBJp73jZJWieAt8XCjr5bZ5ORXI8aj4IPDaC31lqXeG4eb/QFpK8gKSO56gSJKeIRtAD7JlXwpg==" saltValue="/eRCB2vx/RP7OL+kabGarw==" spinCount="100000" sheet="1" objects="1" scenarios="1"/>
  <mergeCells count="9">
    <mergeCell ref="A1:J1"/>
    <mergeCell ref="I4:J4"/>
    <mergeCell ref="D2:E2"/>
    <mergeCell ref="A3:A6"/>
    <mergeCell ref="B3:B6"/>
    <mergeCell ref="C3:J3"/>
    <mergeCell ref="C4:D4"/>
    <mergeCell ref="E4:F4"/>
    <mergeCell ref="G4:H4"/>
  </mergeCells>
  <printOptions horizontalCentered="1"/>
  <pageMargins left="0.25" right="0.2" top="0.75" bottom="0.75" header="0.3" footer="0.3"/>
  <pageSetup paperSize="9" scale="83" orientation="landscape" r:id="rId1"/>
  <headerFooter>
    <oddHeader>&amp;L&amp;"Tahoma,Bold"Банка/Штедилница__________________&amp;R&amp;"Tahoma,Bold"Образец КРПС</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2:P31"/>
  <sheetViews>
    <sheetView showGridLines="0" zoomScaleNormal="100" workbookViewId="0">
      <selection activeCell="F9" sqref="F9"/>
    </sheetView>
  </sheetViews>
  <sheetFormatPr defaultColWidth="9.140625" defaultRowHeight="14.25" x14ac:dyDescent="0.2"/>
  <cols>
    <col min="1" max="1" width="13.42578125" style="1" customWidth="1"/>
    <col min="2" max="2" width="45.85546875" style="1" customWidth="1"/>
    <col min="3" max="3" width="8.140625" style="1" customWidth="1"/>
    <col min="4" max="4" width="8.42578125" style="1" customWidth="1"/>
    <col min="5" max="5" width="10.5703125" style="1" bestFit="1" customWidth="1"/>
    <col min="6" max="6" width="12.7109375" style="1" bestFit="1" customWidth="1"/>
    <col min="7" max="7" width="10.5703125" style="1" bestFit="1" customWidth="1"/>
    <col min="8" max="8" width="6.5703125" style="1" bestFit="1" customWidth="1"/>
    <col min="9" max="11" width="14.28515625" style="1" bestFit="1" customWidth="1"/>
    <col min="12" max="12" width="15.140625" style="1" bestFit="1" customWidth="1"/>
    <col min="13" max="13" width="14.28515625" style="1" bestFit="1" customWidth="1"/>
    <col min="14" max="14" width="11.28515625" style="1" customWidth="1"/>
    <col min="15" max="15" width="19.85546875" style="1" bestFit="1" customWidth="1"/>
    <col min="16" max="16" width="17.28515625" style="1" customWidth="1"/>
    <col min="17" max="16384" width="9.140625" style="1"/>
  </cols>
  <sheetData>
    <row r="2" spans="1:16" x14ac:dyDescent="0.2">
      <c r="A2" s="1463" t="s">
        <v>741</v>
      </c>
      <c r="B2" s="1463"/>
      <c r="C2" s="1463"/>
      <c r="D2" s="1463"/>
      <c r="E2" s="1463"/>
      <c r="F2" s="1463"/>
      <c r="G2" s="1463"/>
      <c r="H2" s="1463"/>
      <c r="I2" s="1463"/>
      <c r="J2" s="1463"/>
      <c r="K2" s="1463"/>
      <c r="L2" s="1463"/>
      <c r="M2" s="1463"/>
    </row>
    <row r="3" spans="1:16" x14ac:dyDescent="0.2">
      <c r="A3" s="640"/>
      <c r="B3" s="640"/>
      <c r="C3" s="640"/>
      <c r="D3" s="640"/>
      <c r="E3" s="640"/>
      <c r="F3" s="640"/>
      <c r="G3" s="640"/>
      <c r="H3" s="640"/>
      <c r="I3" s="640"/>
      <c r="J3" s="640"/>
      <c r="K3" s="640"/>
      <c r="L3" s="640"/>
    </row>
    <row r="4" spans="1:16" ht="15" thickBot="1" x14ac:dyDescent="0.25">
      <c r="A4" s="639" t="s">
        <v>700</v>
      </c>
      <c r="B4" s="640"/>
      <c r="C4" s="640"/>
      <c r="D4" s="640"/>
      <c r="E4" s="640"/>
      <c r="F4" s="640"/>
      <c r="G4" s="640"/>
      <c r="H4" s="640"/>
      <c r="I4" s="640"/>
      <c r="J4" s="640"/>
      <c r="K4" s="640"/>
      <c r="L4" s="1" t="s">
        <v>1</v>
      </c>
    </row>
    <row r="5" spans="1:16" ht="15" customHeight="1" thickBot="1" x14ac:dyDescent="0.25">
      <c r="A5" s="1386" t="s">
        <v>0</v>
      </c>
      <c r="B5" s="1466" t="s">
        <v>602</v>
      </c>
      <c r="C5" s="1469" t="s">
        <v>603</v>
      </c>
      <c r="D5" s="1469"/>
      <c r="E5" s="1469"/>
      <c r="F5" s="1469"/>
      <c r="G5" s="1469"/>
      <c r="H5" s="1469"/>
      <c r="I5" s="1469"/>
      <c r="J5" s="1469"/>
      <c r="K5" s="1469"/>
      <c r="L5" s="1469"/>
      <c r="M5" s="1464" t="s">
        <v>439</v>
      </c>
    </row>
    <row r="6" spans="1:16" ht="15.75" thickBot="1" x14ac:dyDescent="0.3">
      <c r="A6" s="1387"/>
      <c r="B6" s="1467"/>
      <c r="C6" s="641">
        <v>0</v>
      </c>
      <c r="D6" s="642">
        <v>0.1</v>
      </c>
      <c r="E6" s="642">
        <v>0.2</v>
      </c>
      <c r="F6" s="642">
        <v>0.35</v>
      </c>
      <c r="G6" s="642">
        <v>0.5</v>
      </c>
      <c r="H6" s="642">
        <v>0.7</v>
      </c>
      <c r="I6" s="642">
        <v>0.75</v>
      </c>
      <c r="J6" s="643">
        <v>1</v>
      </c>
      <c r="K6" s="643">
        <v>1.5</v>
      </c>
      <c r="L6" s="731">
        <v>2.5</v>
      </c>
      <c r="M6" s="1465"/>
      <c r="N6"/>
      <c r="O6"/>
      <c r="P6"/>
    </row>
    <row r="7" spans="1:16" ht="15.75" thickBot="1" x14ac:dyDescent="0.3">
      <c r="A7" s="1388"/>
      <c r="B7" s="1468"/>
      <c r="C7" s="644">
        <v>1</v>
      </c>
      <c r="D7" s="644">
        <v>2</v>
      </c>
      <c r="E7" s="644">
        <v>3</v>
      </c>
      <c r="F7" s="644">
        <v>4</v>
      </c>
      <c r="G7" s="644">
        <v>5</v>
      </c>
      <c r="H7" s="644">
        <v>6</v>
      </c>
      <c r="I7" s="644">
        <v>7</v>
      </c>
      <c r="J7" s="644">
        <v>8</v>
      </c>
      <c r="K7" s="644">
        <v>9</v>
      </c>
      <c r="L7" s="732">
        <v>10</v>
      </c>
      <c r="M7" s="1288">
        <v>11</v>
      </c>
      <c r="N7"/>
      <c r="O7"/>
      <c r="P7"/>
    </row>
    <row r="8" spans="1:16" ht="28.5" x14ac:dyDescent="0.2">
      <c r="A8" s="289">
        <v>1</v>
      </c>
      <c r="B8" s="645" t="s">
        <v>701</v>
      </c>
      <c r="C8" s="1077"/>
      <c r="D8" s="1078"/>
      <c r="E8" s="1078"/>
      <c r="F8" s="1078"/>
      <c r="G8" s="1078"/>
      <c r="H8" s="1078"/>
      <c r="I8" s="1078"/>
      <c r="J8" s="1078">
        <v>865885</v>
      </c>
      <c r="K8" s="1078"/>
      <c r="L8" s="1079"/>
      <c r="M8" s="1080">
        <v>865885</v>
      </c>
    </row>
    <row r="9" spans="1:16" ht="28.5" x14ac:dyDescent="0.2">
      <c r="A9" s="290">
        <v>2</v>
      </c>
      <c r="B9" s="646" t="s">
        <v>604</v>
      </c>
      <c r="C9" s="1081"/>
      <c r="D9" s="1082"/>
      <c r="E9" s="1082"/>
      <c r="F9" s="1082"/>
      <c r="G9" s="1082"/>
      <c r="H9" s="1082"/>
      <c r="I9" s="1082"/>
      <c r="J9" s="1082"/>
      <c r="K9" s="1082"/>
      <c r="L9" s="1083"/>
      <c r="M9" s="1084">
        <v>0</v>
      </c>
    </row>
    <row r="10" spans="1:16" x14ac:dyDescent="0.2">
      <c r="A10" s="290">
        <v>3</v>
      </c>
      <c r="B10" s="646" t="s">
        <v>742</v>
      </c>
      <c r="C10" s="1081"/>
      <c r="D10" s="1082"/>
      <c r="E10" s="1082"/>
      <c r="F10" s="1082"/>
      <c r="G10" s="1082"/>
      <c r="H10" s="1082"/>
      <c r="I10" s="1082"/>
      <c r="J10" s="1082">
        <v>393798.49</v>
      </c>
      <c r="K10" s="1082"/>
      <c r="L10" s="1083"/>
      <c r="M10" s="1084">
        <v>393798.49</v>
      </c>
    </row>
    <row r="11" spans="1:16" ht="28.5" x14ac:dyDescent="0.2">
      <c r="A11" s="290">
        <v>4</v>
      </c>
      <c r="B11" s="646" t="s">
        <v>702</v>
      </c>
      <c r="C11" s="1081"/>
      <c r="D11" s="1082"/>
      <c r="E11" s="1082"/>
      <c r="F11" s="1082"/>
      <c r="G11" s="1082"/>
      <c r="H11" s="1082"/>
      <c r="I11" s="1082"/>
      <c r="J11" s="1082"/>
      <c r="K11" s="1082"/>
      <c r="L11" s="1083"/>
      <c r="M11" s="1084">
        <v>0</v>
      </c>
    </row>
    <row r="12" spans="1:16" x14ac:dyDescent="0.2">
      <c r="A12" s="290">
        <v>5</v>
      </c>
      <c r="B12" s="646" t="s">
        <v>703</v>
      </c>
      <c r="C12" s="1081"/>
      <c r="D12" s="1082"/>
      <c r="E12" s="1082">
        <v>161479.76999999999</v>
      </c>
      <c r="F12" s="1082"/>
      <c r="G12" s="1082">
        <v>408427.92</v>
      </c>
      <c r="H12" s="1082"/>
      <c r="I12" s="1082"/>
      <c r="J12" s="1082">
        <v>118307.58</v>
      </c>
      <c r="K12" s="1082"/>
      <c r="L12" s="1083"/>
      <c r="M12" s="1084">
        <v>688215.2699999999</v>
      </c>
    </row>
    <row r="13" spans="1:16" x14ac:dyDescent="0.2">
      <c r="A13" s="290">
        <v>6</v>
      </c>
      <c r="B13" s="646" t="s">
        <v>215</v>
      </c>
      <c r="C13" s="1081"/>
      <c r="D13" s="1082"/>
      <c r="E13" s="1082"/>
      <c r="F13" s="1082"/>
      <c r="G13" s="1082"/>
      <c r="H13" s="1082"/>
      <c r="I13" s="1082"/>
      <c r="J13" s="1082">
        <v>20848841.149999999</v>
      </c>
      <c r="K13" s="1082">
        <v>1251755.33</v>
      </c>
      <c r="L13" s="1083"/>
      <c r="M13" s="1084">
        <v>22100596.479999997</v>
      </c>
    </row>
    <row r="14" spans="1:16" x14ac:dyDescent="0.2">
      <c r="A14" s="290">
        <v>7</v>
      </c>
      <c r="B14" s="646" t="s">
        <v>217</v>
      </c>
      <c r="C14" s="1081"/>
      <c r="D14" s="1082"/>
      <c r="E14" s="1082"/>
      <c r="F14" s="1082"/>
      <c r="G14" s="1082"/>
      <c r="H14" s="1082"/>
      <c r="I14" s="1082">
        <v>11907427.1</v>
      </c>
      <c r="J14" s="1082">
        <v>7206667.9400000004</v>
      </c>
      <c r="K14" s="1082">
        <v>14203672.32</v>
      </c>
      <c r="L14" s="1083"/>
      <c r="M14" s="1084">
        <v>33317767.359999999</v>
      </c>
    </row>
    <row r="15" spans="1:16" x14ac:dyDescent="0.2">
      <c r="A15" s="290">
        <v>8</v>
      </c>
      <c r="B15" s="646" t="s">
        <v>219</v>
      </c>
      <c r="C15" s="1081"/>
      <c r="D15" s="1082"/>
      <c r="E15" s="1082"/>
      <c r="F15" s="1082">
        <v>3606171.14</v>
      </c>
      <c r="G15" s="1082"/>
      <c r="H15" s="1082"/>
      <c r="I15" s="1082"/>
      <c r="J15" s="1082">
        <v>141247.60999999999</v>
      </c>
      <c r="K15" s="1082"/>
      <c r="L15" s="1083"/>
      <c r="M15" s="1084">
        <v>3747418.75</v>
      </c>
    </row>
    <row r="16" spans="1:16" x14ac:dyDescent="0.2">
      <c r="A16" s="290">
        <v>9</v>
      </c>
      <c r="B16" s="646" t="s">
        <v>605</v>
      </c>
      <c r="C16" s="1081"/>
      <c r="D16" s="1082"/>
      <c r="E16" s="1082"/>
      <c r="F16" s="1082"/>
      <c r="G16" s="1082"/>
      <c r="H16" s="1082"/>
      <c r="I16" s="1082">
        <v>2927499.68</v>
      </c>
      <c r="J16" s="1082">
        <v>21370553.170000002</v>
      </c>
      <c r="K16" s="1082"/>
      <c r="L16" s="1083"/>
      <c r="M16" s="1084">
        <v>24298052.850000001</v>
      </c>
    </row>
    <row r="17" spans="1:13" x14ac:dyDescent="0.2">
      <c r="A17" s="290">
        <v>10</v>
      </c>
      <c r="B17" s="646" t="s">
        <v>223</v>
      </c>
      <c r="C17" s="1081"/>
      <c r="D17" s="1082"/>
      <c r="E17" s="1082"/>
      <c r="F17" s="1082"/>
      <c r="G17" s="1082"/>
      <c r="H17" s="1082"/>
      <c r="I17" s="1082"/>
      <c r="J17" s="1082"/>
      <c r="K17" s="1082"/>
      <c r="L17" s="1083"/>
      <c r="M17" s="1084">
        <v>0</v>
      </c>
    </row>
    <row r="18" spans="1:13" ht="15" thickBot="1" x14ac:dyDescent="0.25">
      <c r="A18" s="647">
        <v>11</v>
      </c>
      <c r="B18" s="648" t="s">
        <v>225</v>
      </c>
      <c r="C18" s="1085"/>
      <c r="D18" s="1086"/>
      <c r="E18" s="1086"/>
      <c r="F18" s="1086"/>
      <c r="G18" s="1086"/>
      <c r="H18" s="1086"/>
      <c r="I18" s="1086">
        <v>1350572.6174999999</v>
      </c>
      <c r="J18" s="1086">
        <v>3246753.77</v>
      </c>
      <c r="K18" s="1086"/>
      <c r="L18" s="1087">
        <v>3422106.4399999995</v>
      </c>
      <c r="M18" s="1088">
        <v>8019432.8274999997</v>
      </c>
    </row>
    <row r="19" spans="1:13" ht="15" thickBot="1" x14ac:dyDescent="0.25">
      <c r="A19" s="649">
        <v>12</v>
      </c>
      <c r="B19" s="678" t="s">
        <v>439</v>
      </c>
      <c r="C19" s="1089">
        <v>0</v>
      </c>
      <c r="D19" s="1089">
        <v>0</v>
      </c>
      <c r="E19" s="1089">
        <v>161479.76999999999</v>
      </c>
      <c r="F19" s="1089">
        <v>3606171.14</v>
      </c>
      <c r="G19" s="1089">
        <v>408427.92</v>
      </c>
      <c r="H19" s="1089">
        <v>0</v>
      </c>
      <c r="I19" s="1089">
        <v>16185499.397499999</v>
      </c>
      <c r="J19" s="1089">
        <v>54192054.710000001</v>
      </c>
      <c r="K19" s="1089">
        <v>15455427.65</v>
      </c>
      <c r="L19" s="1090">
        <v>3422106.4399999995</v>
      </c>
      <c r="M19" s="1091">
        <v>93431167.027499989</v>
      </c>
    </row>
    <row r="21" spans="1:13" ht="15" thickBot="1" x14ac:dyDescent="0.25">
      <c r="A21" s="138" t="s">
        <v>500</v>
      </c>
    </row>
    <row r="22" spans="1:13" ht="15.75" thickBot="1" x14ac:dyDescent="0.3">
      <c r="A22" s="1386" t="s">
        <v>0</v>
      </c>
      <c r="B22" s="1421" t="s">
        <v>606</v>
      </c>
      <c r="C22" s="1441" t="s">
        <v>743</v>
      </c>
      <c r="D22" s="1442"/>
      <c r="E22" s="1443"/>
      <c r="F22" s="1443"/>
      <c r="G22" s="1443"/>
      <c r="H22" s="1444"/>
    </row>
    <row r="23" spans="1:13" ht="63" customHeight="1" thickBot="1" x14ac:dyDescent="0.3">
      <c r="A23" s="1387"/>
      <c r="B23" s="1422"/>
      <c r="C23" s="1436" t="s">
        <v>607</v>
      </c>
      <c r="D23" s="1473"/>
      <c r="E23" s="1433" t="s">
        <v>29</v>
      </c>
      <c r="F23" s="1445"/>
      <c r="G23" s="1445"/>
      <c r="H23" s="1446"/>
      <c r="I23" s="1470"/>
      <c r="J23" s="1470"/>
      <c r="K23" s="1470"/>
      <c r="L23" s="469"/>
    </row>
    <row r="24" spans="1:13" ht="15.75" thickBot="1" x14ac:dyDescent="0.3">
      <c r="A24" s="1388"/>
      <c r="B24" s="1423"/>
      <c r="C24" s="1471">
        <v>1</v>
      </c>
      <c r="D24" s="1472"/>
      <c r="E24" s="1410">
        <v>2</v>
      </c>
      <c r="F24" s="1447"/>
      <c r="G24" s="1447"/>
      <c r="H24" s="1448"/>
      <c r="I24" s="1462"/>
      <c r="J24" s="1462"/>
      <c r="K24" s="1462"/>
      <c r="L24" s="469"/>
    </row>
    <row r="25" spans="1:13" ht="15" x14ac:dyDescent="0.25">
      <c r="A25" s="682">
        <v>1</v>
      </c>
      <c r="B25" s="687">
        <v>1</v>
      </c>
      <c r="C25" s="1458"/>
      <c r="D25" s="1459"/>
      <c r="E25" s="1449"/>
      <c r="F25" s="1450"/>
      <c r="G25" s="1450"/>
      <c r="H25" s="1451"/>
      <c r="I25" s="1462"/>
      <c r="J25" s="1462"/>
      <c r="K25" s="1462"/>
      <c r="L25" s="469"/>
    </row>
    <row r="26" spans="1:13" ht="15" x14ac:dyDescent="0.25">
      <c r="A26" s="131">
        <v>2</v>
      </c>
      <c r="B26" s="358">
        <v>2</v>
      </c>
      <c r="C26" s="1460"/>
      <c r="D26" s="1461"/>
      <c r="E26" s="1452"/>
      <c r="F26" s="1453"/>
      <c r="G26" s="1453"/>
      <c r="H26" s="1454"/>
      <c r="I26" s="1462"/>
      <c r="J26" s="1462"/>
      <c r="K26" s="1462"/>
      <c r="L26" s="469"/>
    </row>
    <row r="27" spans="1:13" ht="15" x14ac:dyDescent="0.25">
      <c r="A27" s="131">
        <v>3</v>
      </c>
      <c r="B27" s="358">
        <v>3</v>
      </c>
      <c r="C27" s="1460"/>
      <c r="D27" s="1461"/>
      <c r="E27" s="1452"/>
      <c r="F27" s="1453"/>
      <c r="G27" s="1453"/>
      <c r="H27" s="1454"/>
      <c r="I27" s="1462"/>
      <c r="J27" s="1462"/>
      <c r="K27" s="1462"/>
      <c r="L27" s="469"/>
    </row>
    <row r="28" spans="1:13" ht="15" x14ac:dyDescent="0.25">
      <c r="A28" s="131">
        <v>4</v>
      </c>
      <c r="B28" s="358">
        <v>4</v>
      </c>
      <c r="C28" s="1460"/>
      <c r="D28" s="1461"/>
      <c r="E28" s="1452"/>
      <c r="F28" s="1453"/>
      <c r="G28" s="1453"/>
      <c r="H28" s="1454"/>
      <c r="I28" s="1462"/>
      <c r="J28" s="1462"/>
      <c r="K28" s="1462"/>
      <c r="L28" s="469"/>
    </row>
    <row r="29" spans="1:13" ht="15" x14ac:dyDescent="0.25">
      <c r="A29" s="683">
        <v>5</v>
      </c>
      <c r="B29" s="685">
        <v>5</v>
      </c>
      <c r="C29" s="1460"/>
      <c r="D29" s="1461"/>
      <c r="E29" s="1452"/>
      <c r="F29" s="1453"/>
      <c r="G29" s="1453"/>
      <c r="H29" s="1454"/>
      <c r="I29" s="1462"/>
      <c r="J29" s="1462"/>
      <c r="K29" s="1462"/>
      <c r="L29" s="469"/>
    </row>
    <row r="30" spans="1:13" ht="15.75" thickBot="1" x14ac:dyDescent="0.3">
      <c r="A30" s="684">
        <v>6</v>
      </c>
      <c r="B30" s="686">
        <v>6</v>
      </c>
      <c r="C30" s="1439"/>
      <c r="D30" s="1440"/>
      <c r="E30" s="1455"/>
      <c r="F30" s="1456"/>
      <c r="G30" s="1456"/>
      <c r="H30" s="1457"/>
      <c r="I30" s="1462"/>
      <c r="J30" s="1462"/>
      <c r="K30" s="1462"/>
      <c r="L30" s="469"/>
    </row>
    <row r="31" spans="1:13" x14ac:dyDescent="0.2">
      <c r="H31" s="469"/>
      <c r="I31" s="469"/>
      <c r="J31" s="469"/>
      <c r="K31" s="469"/>
      <c r="L31" s="469"/>
    </row>
  </sheetData>
  <sheetProtection algorithmName="SHA-512" hashValue="6XJK6Og+H1Y12VB/Fvt1T4Dx7SJx7I1TVV8147yKtFk02mODQuqax7XtfajDC9aTCki4coBea++MUmGX8a+4fQ==" saltValue="r+uSN1OkKJV4tEBHMCADRw==" spinCount="100000" sheet="1" objects="1" scenarios="1"/>
  <mergeCells count="32">
    <mergeCell ref="A2:M2"/>
    <mergeCell ref="M5:M6"/>
    <mergeCell ref="I25:K25"/>
    <mergeCell ref="A5:A7"/>
    <mergeCell ref="B5:B7"/>
    <mergeCell ref="C5:L5"/>
    <mergeCell ref="A22:A24"/>
    <mergeCell ref="B22:B24"/>
    <mergeCell ref="I23:K23"/>
    <mergeCell ref="I24:K24"/>
    <mergeCell ref="C24:D24"/>
    <mergeCell ref="C23:D23"/>
    <mergeCell ref="I26:K26"/>
    <mergeCell ref="I27:K27"/>
    <mergeCell ref="I28:K28"/>
    <mergeCell ref="I29:K29"/>
    <mergeCell ref="I30:K30"/>
    <mergeCell ref="C30:D30"/>
    <mergeCell ref="C22:H22"/>
    <mergeCell ref="E23:H23"/>
    <mergeCell ref="E24:H24"/>
    <mergeCell ref="E25:H25"/>
    <mergeCell ref="E26:H26"/>
    <mergeCell ref="E27:H27"/>
    <mergeCell ref="E28:H28"/>
    <mergeCell ref="E29:H29"/>
    <mergeCell ref="E30:H30"/>
    <mergeCell ref="C25:D25"/>
    <mergeCell ref="C26:D26"/>
    <mergeCell ref="C27:D27"/>
    <mergeCell ref="C28:D28"/>
    <mergeCell ref="C29:D29"/>
  </mergeCells>
  <printOptions horizontalCentered="1"/>
  <pageMargins left="0.25" right="0.25" top="0.75" bottom="0.75" header="0.3" footer="0.3"/>
  <pageSetup paperSize="9" scale="94" orientation="landscape" r:id="rId1"/>
  <headerFooter>
    <oddHeader>&amp;L&amp;"Tahoma,Bold"Банка/Штедилница__________________&amp;R&amp;"Tahoma,Bold"Образец КРСППР</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C10"/>
  <sheetViews>
    <sheetView showGridLines="0" topLeftCell="C1" zoomScaleNormal="100" workbookViewId="0">
      <selection activeCell="F9" sqref="F9"/>
    </sheetView>
  </sheetViews>
  <sheetFormatPr defaultRowHeight="15" x14ac:dyDescent="0.25"/>
  <cols>
    <col min="1" max="1" width="8.140625" customWidth="1"/>
    <col min="2" max="2" width="44" customWidth="1"/>
    <col min="3" max="3" width="178" customWidth="1"/>
    <col min="4" max="4" width="42.5703125" customWidth="1"/>
    <col min="5" max="5" width="19.42578125" bestFit="1" customWidth="1"/>
    <col min="6" max="6" width="12" customWidth="1"/>
  </cols>
  <sheetData>
    <row r="1" spans="1:3" x14ac:dyDescent="0.25">
      <c r="A1" s="1474" t="s">
        <v>675</v>
      </c>
      <c r="B1" s="1474"/>
      <c r="C1" s="1474"/>
    </row>
    <row r="2" spans="1:3" x14ac:dyDescent="0.25">
      <c r="A2" s="1474"/>
      <c r="B2" s="1474"/>
      <c r="C2" s="1474"/>
    </row>
    <row r="3" spans="1:3" ht="15.75" thickBot="1" x14ac:dyDescent="0.3">
      <c r="A3" s="1"/>
      <c r="B3" s="1"/>
      <c r="C3" s="1"/>
    </row>
    <row r="4" spans="1:3" ht="29.25" thickBot="1" x14ac:dyDescent="0.3">
      <c r="A4" s="582" t="s">
        <v>0</v>
      </c>
      <c r="B4" s="582" t="s">
        <v>608</v>
      </c>
      <c r="C4" s="582" t="s">
        <v>29</v>
      </c>
    </row>
    <row r="5" spans="1:3" ht="15.75" thickBot="1" x14ac:dyDescent="0.3">
      <c r="A5" s="650">
        <v>1</v>
      </c>
      <c r="B5" s="650">
        <v>2</v>
      </c>
      <c r="C5" s="650">
        <v>3</v>
      </c>
    </row>
    <row r="6" spans="1:3" ht="114.75" x14ac:dyDescent="0.25">
      <c r="A6" s="143">
        <v>1</v>
      </c>
      <c r="B6" s="651" t="s">
        <v>609</v>
      </c>
      <c r="C6" s="955" t="s">
        <v>1032</v>
      </c>
    </row>
    <row r="7" spans="1:3" ht="143.25" x14ac:dyDescent="0.25">
      <c r="A7" s="143">
        <v>2</v>
      </c>
      <c r="B7" s="298" t="s">
        <v>610</v>
      </c>
      <c r="C7" s="955" t="s">
        <v>879</v>
      </c>
    </row>
    <row r="8" spans="1:3" ht="409.6" x14ac:dyDescent="0.25">
      <c r="A8" s="143">
        <v>3</v>
      </c>
      <c r="B8" s="298" t="s">
        <v>611</v>
      </c>
      <c r="C8" s="955" t="s">
        <v>880</v>
      </c>
    </row>
    <row r="9" spans="1:3" ht="157.5" x14ac:dyDescent="0.25">
      <c r="A9" s="143">
        <v>4</v>
      </c>
      <c r="B9" s="298" t="s">
        <v>612</v>
      </c>
      <c r="C9" s="955" t="s">
        <v>881</v>
      </c>
    </row>
    <row r="10" spans="1:3" ht="72.75" thickBot="1" x14ac:dyDescent="0.3">
      <c r="A10" s="202">
        <v>5</v>
      </c>
      <c r="B10" s="857" t="s">
        <v>744</v>
      </c>
      <c r="C10" s="955" t="s">
        <v>984</v>
      </c>
    </row>
  </sheetData>
  <sheetProtection algorithmName="SHA-512" hashValue="YlwW0+22XUxWq4wMTmfVT3NCxwjXTCzo8ap7kIEFnip1MfkFQMSUWo7XLXAl1YI7VMrXAhEQfHApm4EYVumHrQ==" saltValue="aAXxau094snxDfVzeDfMSA==" spinCount="100000" sheet="1" objects="1" scenarios="1"/>
  <mergeCells count="1">
    <mergeCell ref="A1:C2"/>
  </mergeCells>
  <printOptions horizontalCentered="1"/>
  <pageMargins left="0.7" right="0.7" top="0.75" bottom="0.75" header="0.3" footer="0.3"/>
  <pageSetup paperSize="9" scale="97" orientation="landscape" r:id="rId1"/>
  <headerFooter>
    <oddHeader>&amp;L&amp;"Tahoma,Bold"Банка/Штедилница__________________&amp;R&amp;"Tahoma,Bold"Образец КРИКЗ</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I10"/>
  <sheetViews>
    <sheetView showGridLines="0" zoomScaleNormal="100" workbookViewId="0">
      <selection activeCell="F9" sqref="F9"/>
    </sheetView>
  </sheetViews>
  <sheetFormatPr defaultColWidth="9.140625" defaultRowHeight="15" x14ac:dyDescent="0.25"/>
  <cols>
    <col min="1" max="1" width="8.5703125" style="1" customWidth="1"/>
    <col min="2" max="2" width="56.140625" style="1" customWidth="1"/>
    <col min="3" max="3" width="30.28515625" style="1" customWidth="1"/>
    <col min="4" max="4" width="31" style="1" customWidth="1"/>
    <col min="5" max="5" width="28.5703125" style="1" customWidth="1"/>
    <col min="6" max="6" width="29" style="1" customWidth="1"/>
    <col min="7" max="7" width="8.42578125" customWidth="1"/>
    <col min="8" max="8" width="24.85546875" customWidth="1"/>
    <col min="9" max="9" width="15.5703125" customWidth="1"/>
    <col min="10" max="16384" width="9.140625" style="1"/>
  </cols>
  <sheetData>
    <row r="1" spans="1:6" x14ac:dyDescent="0.25">
      <c r="A1" s="1463" t="s">
        <v>745</v>
      </c>
      <c r="B1" s="1463"/>
      <c r="C1" s="1463"/>
      <c r="D1" s="1463"/>
      <c r="E1" s="1463"/>
      <c r="F1" s="1463"/>
    </row>
    <row r="2" spans="1:6" x14ac:dyDescent="0.25">
      <c r="A2" s="639"/>
      <c r="C2" s="640"/>
      <c r="D2" s="652"/>
      <c r="E2" s="640"/>
      <c r="F2" s="640"/>
    </row>
    <row r="3" spans="1:6" ht="15.75" thickBot="1" x14ac:dyDescent="0.3">
      <c r="A3" s="640"/>
      <c r="B3" s="640"/>
      <c r="C3" s="640"/>
      <c r="D3" s="640"/>
      <c r="E3" s="469"/>
      <c r="F3" s="653" t="s">
        <v>1</v>
      </c>
    </row>
    <row r="4" spans="1:6" x14ac:dyDescent="0.25">
      <c r="A4" s="1386" t="s">
        <v>0</v>
      </c>
      <c r="B4" s="1475" t="s">
        <v>29</v>
      </c>
      <c r="C4" s="1478" t="s">
        <v>613</v>
      </c>
      <c r="D4" s="1480" t="s">
        <v>614</v>
      </c>
      <c r="E4" s="1481"/>
      <c r="F4" s="1482"/>
    </row>
    <row r="5" spans="1:6" ht="43.5" thickBot="1" x14ac:dyDescent="0.3">
      <c r="A5" s="1387"/>
      <c r="B5" s="1476"/>
      <c r="C5" s="1479"/>
      <c r="D5" s="654" t="s">
        <v>615</v>
      </c>
      <c r="E5" s="655" t="s">
        <v>616</v>
      </c>
      <c r="F5" s="1289" t="s">
        <v>439</v>
      </c>
    </row>
    <row r="6" spans="1:6" ht="15.75" thickBot="1" x14ac:dyDescent="0.3">
      <c r="A6" s="1388"/>
      <c r="B6" s="1477"/>
      <c r="C6" s="656">
        <v>1</v>
      </c>
      <c r="D6" s="657">
        <v>2</v>
      </c>
      <c r="E6" s="658">
        <v>3</v>
      </c>
      <c r="F6" s="1290" t="s">
        <v>684</v>
      </c>
    </row>
    <row r="7" spans="1:6" x14ac:dyDescent="0.25">
      <c r="A7" s="659">
        <v>1</v>
      </c>
      <c r="B7" s="660" t="s">
        <v>617</v>
      </c>
      <c r="C7" s="1092">
        <v>176361940.65702447</v>
      </c>
      <c r="D7" s="1093">
        <v>2201266.9950482226</v>
      </c>
      <c r="E7" s="1094">
        <v>3952772.8119999999</v>
      </c>
      <c r="F7" s="1095">
        <v>6154039.8070482221</v>
      </c>
    </row>
    <row r="8" spans="1:6" ht="15.75" thickBot="1" x14ac:dyDescent="0.3">
      <c r="A8" s="312">
        <v>2</v>
      </c>
      <c r="B8" s="661" t="s">
        <v>586</v>
      </c>
      <c r="C8" s="1096">
        <v>28403.281880000002</v>
      </c>
      <c r="D8" s="1097">
        <v>0</v>
      </c>
      <c r="E8" s="1098">
        <v>0</v>
      </c>
      <c r="F8" s="1099">
        <v>0</v>
      </c>
    </row>
    <row r="9" spans="1:6" ht="15.75" thickBot="1" x14ac:dyDescent="0.3">
      <c r="A9" s="662">
        <v>3</v>
      </c>
      <c r="B9" s="663" t="s">
        <v>439</v>
      </c>
      <c r="C9" s="1100">
        <v>176390343.93890446</v>
      </c>
      <c r="D9" s="1101">
        <v>2201266.9950482226</v>
      </c>
      <c r="E9" s="1102">
        <v>3952772.8119999999</v>
      </c>
      <c r="F9" s="1103">
        <v>6154039.8070482221</v>
      </c>
    </row>
    <row r="10" spans="1:6" ht="15.75" thickBot="1" x14ac:dyDescent="0.3">
      <c r="A10" s="664">
        <v>4</v>
      </c>
      <c r="B10" s="708" t="s">
        <v>504</v>
      </c>
      <c r="C10" s="1104">
        <v>2178494.5055956841</v>
      </c>
      <c r="D10" s="1105">
        <v>4547.1144932946045</v>
      </c>
      <c r="E10" s="1106">
        <v>0</v>
      </c>
      <c r="F10" s="665"/>
    </row>
  </sheetData>
  <sheetProtection algorithmName="SHA-512" hashValue="fyHFHKmHwuArpy+9DYY2BK/DLzXL8OLa/+cHBEhYhaZKpVdgz/IItAIrv14SxJG91m9r4eBcpDCrAaayUDAYpw==" saltValue="S8zyGgsd9Z20c+0HuB+kuA==" spinCount="100000" sheet="1" objects="1" scenarios="1"/>
  <mergeCells count="5">
    <mergeCell ref="A4:A6"/>
    <mergeCell ref="B4:B6"/>
    <mergeCell ref="C4:C5"/>
    <mergeCell ref="D4:F4"/>
    <mergeCell ref="A1:F1"/>
  </mergeCells>
  <printOptions horizontalCentered="1"/>
  <pageMargins left="0.7" right="0.7" top="0.75" bottom="0.75" header="0.3" footer="0.3"/>
  <pageSetup paperSize="9" scale="71" orientation="landscape" r:id="rId1"/>
  <headerFooter>
    <oddHeader>&amp;L&amp;"Tahoma,Bold"Банка/Штедилница__________________&amp;R&amp;"Tahoma,Bold"Образец КРСПИ</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F9"/>
  <sheetViews>
    <sheetView showGridLines="0" zoomScaleNormal="100" workbookViewId="0">
      <selection activeCell="C8" sqref="C8"/>
    </sheetView>
  </sheetViews>
  <sheetFormatPr defaultColWidth="9.140625" defaultRowHeight="15" x14ac:dyDescent="0.25"/>
  <cols>
    <col min="1" max="1" width="8.7109375" style="1" customWidth="1"/>
    <col min="2" max="2" width="49.5703125" style="1" customWidth="1"/>
    <col min="3" max="3" width="59.140625" style="1" customWidth="1"/>
    <col min="5" max="5" width="19.42578125" bestFit="1" customWidth="1"/>
    <col min="6" max="6" width="15.85546875" bestFit="1" customWidth="1"/>
    <col min="7" max="16384" width="9.140625" style="1"/>
  </cols>
  <sheetData>
    <row r="1" spans="1:3" x14ac:dyDescent="0.25">
      <c r="A1" s="1309" t="s">
        <v>746</v>
      </c>
      <c r="B1" s="1309"/>
      <c r="C1" s="1309"/>
    </row>
    <row r="2" spans="1:3" ht="15.75" thickBot="1" x14ac:dyDescent="0.3"/>
    <row r="3" spans="1:3" ht="28.9" customHeight="1" x14ac:dyDescent="0.25">
      <c r="A3" s="296" t="s">
        <v>0</v>
      </c>
      <c r="B3" s="296" t="s">
        <v>490</v>
      </c>
      <c r="C3" s="296" t="s">
        <v>29</v>
      </c>
    </row>
    <row r="4" spans="1:3" ht="15.75" thickBot="1" x14ac:dyDescent="0.3">
      <c r="A4" s="297">
        <v>1</v>
      </c>
      <c r="B4" s="297">
        <v>2</v>
      </c>
      <c r="C4" s="297">
        <v>3</v>
      </c>
    </row>
    <row r="5" spans="1:3" ht="72" x14ac:dyDescent="0.25">
      <c r="A5" s="143">
        <v>1</v>
      </c>
      <c r="B5" s="298" t="s">
        <v>489</v>
      </c>
      <c r="C5" s="1107" t="s">
        <v>985</v>
      </c>
    </row>
    <row r="6" spans="1:3" ht="30" thickBot="1" x14ac:dyDescent="0.3">
      <c r="A6" s="143">
        <v>2</v>
      </c>
      <c r="B6" s="298" t="s">
        <v>356</v>
      </c>
      <c r="C6" s="955" t="s">
        <v>986</v>
      </c>
    </row>
    <row r="7" spans="1:3" ht="57.75" x14ac:dyDescent="0.25">
      <c r="A7" s="143">
        <v>3</v>
      </c>
      <c r="B7" s="298" t="s">
        <v>619</v>
      </c>
      <c r="C7" s="1107" t="s">
        <v>987</v>
      </c>
    </row>
    <row r="8" spans="1:3" ht="57.75" x14ac:dyDescent="0.25">
      <c r="A8" s="143">
        <v>4</v>
      </c>
      <c r="B8" s="298" t="s">
        <v>357</v>
      </c>
      <c r="C8" s="1108" t="s">
        <v>988</v>
      </c>
    </row>
    <row r="9" spans="1:3" ht="15.75" thickBot="1" x14ac:dyDescent="0.3">
      <c r="A9" s="202">
        <v>5</v>
      </c>
      <c r="B9" s="299" t="s">
        <v>358</v>
      </c>
      <c r="C9" s="1109" t="s">
        <v>989</v>
      </c>
    </row>
  </sheetData>
  <sheetProtection algorithmName="SHA-512" hashValue="GaguIBgjw6C2O+X/RKGhKnz5u8RdOHD/gxFZvIQD7AnPTTDZHKWCWkZ+uJZG03N12ZqA5z6W2l9q85365PO1nQ==" saltValue="7BYk5ywCjX8G50JLmluxdQ==" spinCount="100000" sheet="1" objects="1" scenarios="1"/>
  <mergeCells count="1">
    <mergeCell ref="A1:C1"/>
  </mergeCells>
  <printOptions horizontalCentered="1"/>
  <pageMargins left="0.70866141732283505" right="0.70866141732283505" top="0.74803149606299202" bottom="0.74803149606299202" header="0.31496062992126" footer="0.31496062992126"/>
  <pageSetup paperSize="9" orientation="landscape" r:id="rId1"/>
  <headerFooter>
    <oddHeader>&amp;L&amp;"Tahoma,Bold"Банка/Штедилница________________________________&amp;R&amp;"Tahoma,Bold"Образец РДДСК</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F9"/>
  <sheetViews>
    <sheetView showGridLines="0" zoomScaleNormal="100" workbookViewId="0">
      <selection activeCell="F9" sqref="F9"/>
    </sheetView>
  </sheetViews>
  <sheetFormatPr defaultColWidth="9.140625" defaultRowHeight="14.25" x14ac:dyDescent="0.2"/>
  <cols>
    <col min="1" max="1" width="8.42578125" style="133" customWidth="1"/>
    <col min="2" max="2" width="78.85546875" style="133" customWidth="1"/>
    <col min="3" max="3" width="44.28515625" style="133" customWidth="1"/>
    <col min="4" max="4" width="7.42578125" style="133" customWidth="1"/>
    <col min="5" max="5" width="19.42578125" style="133" bestFit="1" customWidth="1"/>
    <col min="6" max="6" width="15.85546875" style="133" bestFit="1" customWidth="1"/>
    <col min="7" max="16384" width="9.140625" style="133"/>
  </cols>
  <sheetData>
    <row r="1" spans="1:6" s="132" customFormat="1" x14ac:dyDescent="0.2">
      <c r="A1" s="1483"/>
      <c r="B1" s="1483"/>
      <c r="C1" s="1483"/>
      <c r="D1" s="1483"/>
    </row>
    <row r="2" spans="1:6" s="1" customFormat="1" x14ac:dyDescent="0.2">
      <c r="A2" s="1309" t="s">
        <v>676</v>
      </c>
      <c r="B2" s="1309"/>
      <c r="C2" s="1309"/>
      <c r="F2" s="876"/>
    </row>
    <row r="3" spans="1:6" s="1" customFormat="1" x14ac:dyDescent="0.2">
      <c r="A3" s="135"/>
      <c r="B3" s="135"/>
      <c r="C3" s="135"/>
    </row>
    <row r="4" spans="1:6" ht="15" thickBot="1" x14ac:dyDescent="0.25">
      <c r="A4" s="134"/>
      <c r="B4" s="134"/>
      <c r="C4" s="40" t="s">
        <v>1</v>
      </c>
    </row>
    <row r="5" spans="1:6" s="132" customFormat="1" ht="79.5" customHeight="1" thickBot="1" x14ac:dyDescent="0.3">
      <c r="A5" s="288" t="s">
        <v>0</v>
      </c>
      <c r="B5" s="300" t="s">
        <v>3</v>
      </c>
      <c r="C5" s="300" t="s">
        <v>424</v>
      </c>
      <c r="D5"/>
      <c r="E5"/>
      <c r="F5"/>
    </row>
    <row r="6" spans="1:6" ht="15.75" customHeight="1" x14ac:dyDescent="0.25">
      <c r="A6" s="510">
        <v>1</v>
      </c>
      <c r="B6" s="510">
        <v>2</v>
      </c>
      <c r="C6" s="510">
        <v>3</v>
      </c>
      <c r="D6"/>
      <c r="E6"/>
      <c r="F6"/>
    </row>
    <row r="7" spans="1:6" ht="28.5" x14ac:dyDescent="0.2">
      <c r="A7" s="303">
        <v>1</v>
      </c>
      <c r="B7" s="858" t="s">
        <v>747</v>
      </c>
      <c r="C7" s="1110">
        <v>2272.2624000000001</v>
      </c>
    </row>
    <row r="8" spans="1:6" ht="28.5" x14ac:dyDescent="0.2">
      <c r="A8" s="303">
        <v>2</v>
      </c>
      <c r="B8" s="859" t="s">
        <v>748</v>
      </c>
      <c r="C8" s="1110">
        <v>28403.281800000001</v>
      </c>
    </row>
    <row r="9" spans="1:6" ht="29.25" thickBot="1" x14ac:dyDescent="0.25">
      <c r="A9" s="304">
        <v>3</v>
      </c>
      <c r="B9" s="302" t="s">
        <v>704</v>
      </c>
      <c r="C9" s="1111" t="s">
        <v>989</v>
      </c>
    </row>
  </sheetData>
  <sheetProtection algorithmName="SHA-512" hashValue="dup4MR8O1o5gBEuV0f1+nKv4dibeHAqgxXLzrxKloctXWQibyzvpk/X6pmyBE4OkDNOoJj7Srw2sb+zwpWRvnw==" saltValue="0/zKfODzKlXdoj/jJtiJdA==" spinCount="100000" sheet="1" objects="1" scenarios="1"/>
  <mergeCells count="2">
    <mergeCell ref="A1:D1"/>
    <mergeCell ref="A2:C2"/>
  </mergeCells>
  <printOptions horizontalCentered="1"/>
  <pageMargins left="0.17" right="0.17" top="0.75" bottom="0.75" header="0.3" footer="0.3"/>
  <pageSetup paperSize="9" scale="97" fitToHeight="2" orientation="landscape" r:id="rId1"/>
  <headerFooter alignWithMargins="0">
    <oddHeader>&amp;L&amp;"Tahoma,Bold"Банка/Штедилница________________________________&amp;R&amp;"Tahoma,Bold"Образец РДДСО</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2:P10"/>
  <sheetViews>
    <sheetView showGridLines="0" zoomScaleNormal="100" workbookViewId="0">
      <selection activeCell="F9" sqref="F9"/>
    </sheetView>
  </sheetViews>
  <sheetFormatPr defaultColWidth="9.140625" defaultRowHeight="15" x14ac:dyDescent="0.25"/>
  <cols>
    <col min="1" max="1" width="7.85546875" style="1" customWidth="1"/>
    <col min="2" max="2" width="50.85546875" style="1" customWidth="1"/>
    <col min="3" max="3" width="153.85546875" style="1" customWidth="1"/>
    <col min="4" max="4" width="30.42578125" customWidth="1"/>
    <col min="5" max="5" width="19.42578125" bestFit="1" customWidth="1"/>
    <col min="6" max="6" width="13.42578125" customWidth="1"/>
    <col min="7" max="8" width="9.140625" style="1"/>
    <col min="9" max="11" width="9.140625" style="1" customWidth="1"/>
    <col min="12" max="12" width="0.28515625" style="1" customWidth="1"/>
    <col min="13" max="16" width="9.140625" style="1" hidden="1" customWidth="1"/>
    <col min="17" max="17" width="17.140625" style="1" customWidth="1"/>
    <col min="18" max="16384" width="9.140625" style="1"/>
  </cols>
  <sheetData>
    <row r="2" spans="1:3" x14ac:dyDescent="0.25">
      <c r="A2" s="1309" t="s">
        <v>763</v>
      </c>
      <c r="B2" s="1309"/>
      <c r="C2" s="1309"/>
    </row>
    <row r="3" spans="1:3" ht="15.75" thickBot="1" x14ac:dyDescent="0.3"/>
    <row r="4" spans="1:3" ht="28.5" x14ac:dyDescent="0.25">
      <c r="A4" s="296" t="s">
        <v>0</v>
      </c>
      <c r="B4" s="296" t="s">
        <v>365</v>
      </c>
      <c r="C4" s="296" t="s">
        <v>29</v>
      </c>
    </row>
    <row r="5" spans="1:3" ht="15.75" thickBot="1" x14ac:dyDescent="0.3">
      <c r="A5" s="297">
        <v>1</v>
      </c>
      <c r="B5" s="297">
        <v>2</v>
      </c>
      <c r="C5" s="297">
        <v>3</v>
      </c>
    </row>
    <row r="6" spans="1:3" ht="114" x14ac:dyDescent="0.25">
      <c r="A6" s="143">
        <v>1</v>
      </c>
      <c r="B6" s="298" t="s">
        <v>364</v>
      </c>
      <c r="C6" s="527" t="s">
        <v>1029</v>
      </c>
    </row>
    <row r="7" spans="1:3" ht="85.5" x14ac:dyDescent="0.25">
      <c r="A7" s="143">
        <v>2</v>
      </c>
      <c r="B7" s="298" t="s">
        <v>356</v>
      </c>
      <c r="C7" s="1229" t="s">
        <v>1028</v>
      </c>
    </row>
    <row r="8" spans="1:3" ht="86.25" x14ac:dyDescent="0.25">
      <c r="A8" s="143">
        <v>3</v>
      </c>
      <c r="B8" s="298" t="s">
        <v>366</v>
      </c>
      <c r="C8" s="1291" t="s">
        <v>1030</v>
      </c>
    </row>
    <row r="9" spans="1:3" ht="18.75" customHeight="1" thickBot="1" x14ac:dyDescent="0.3">
      <c r="A9" s="202">
        <v>4</v>
      </c>
      <c r="B9" s="299" t="s">
        <v>358</v>
      </c>
      <c r="C9" s="1228" t="s">
        <v>989</v>
      </c>
    </row>
    <row r="10" spans="1:3" x14ac:dyDescent="0.25">
      <c r="C10" s="353"/>
    </row>
  </sheetData>
  <sheetProtection algorithmName="SHA-512" hashValue="zoiv7X7xtpCVL9zAoYcXp9Qh+ezHJ8h5uTRpRYRnfg4z+mlE8V09beL+MbBCLqEl+OJ/ZhIkrKRJ4cQShrZO6g==" saltValue="XY66ZptczGLO6B9cNDBRgQ==" spinCount="100000" sheet="1" objects="1" scenarios="1"/>
  <mergeCells count="1">
    <mergeCell ref="A2:C2"/>
  </mergeCells>
  <printOptions horizontalCentered="1"/>
  <pageMargins left="0.70866141732283505" right="0.70866141732283505" top="0.74803149606299202" bottom="0.74803149606299202" header="0.31496062992126" footer="0.31496062992126"/>
  <pageSetup paperSize="9" orientation="landscape" r:id="rId1"/>
  <headerFooter>
    <oddHeader>&amp;L&amp;"Tahoma,Bold"Банка/Штедилница________________________________&amp;R&amp;"Tahoma,Bold"Образец ПРК</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F15"/>
  <sheetViews>
    <sheetView showGridLines="0" zoomScaleNormal="100" workbookViewId="0">
      <selection activeCell="F9" sqref="F9"/>
    </sheetView>
  </sheetViews>
  <sheetFormatPr defaultRowHeight="15" x14ac:dyDescent="0.25"/>
  <cols>
    <col min="1" max="1" width="9.7109375" customWidth="1"/>
    <col min="2" max="2" width="79.42578125" customWidth="1"/>
    <col min="3" max="3" width="23.5703125" customWidth="1"/>
    <col min="4" max="4" width="12.5703125" customWidth="1"/>
    <col min="5" max="5" width="21" bestFit="1" customWidth="1"/>
    <col min="6" max="6" width="14" bestFit="1" customWidth="1"/>
  </cols>
  <sheetData>
    <row r="1" spans="1:6" s="133" customFormat="1" ht="14.25" x14ac:dyDescent="0.2">
      <c r="A1" s="331"/>
      <c r="B1" s="331"/>
      <c r="C1" s="331"/>
      <c r="D1" s="331"/>
    </row>
    <row r="2" spans="1:6" s="1" customFormat="1" ht="14.25" x14ac:dyDescent="0.2">
      <c r="A2" s="1309" t="s">
        <v>677</v>
      </c>
      <c r="B2" s="1309"/>
      <c r="C2" s="1309"/>
    </row>
    <row r="3" spans="1:6" s="1" customFormat="1" ht="14.25" x14ac:dyDescent="0.2">
      <c r="A3" s="135"/>
      <c r="B3" s="135"/>
      <c r="C3" s="135"/>
    </row>
    <row r="4" spans="1:6" s="133" customFormat="1" thickBot="1" x14ac:dyDescent="0.25">
      <c r="A4" s="331"/>
      <c r="B4" s="331"/>
      <c r="C4" s="40" t="s">
        <v>1</v>
      </c>
    </row>
    <row r="5" spans="1:6" s="132" customFormat="1" ht="57.2" customHeight="1" thickBot="1" x14ac:dyDescent="0.3">
      <c r="A5" s="516" t="s">
        <v>0</v>
      </c>
      <c r="B5" s="517" t="s">
        <v>3</v>
      </c>
      <c r="C5" s="517" t="s">
        <v>4</v>
      </c>
      <c r="D5"/>
      <c r="E5"/>
      <c r="F5"/>
    </row>
    <row r="6" spans="1:6" s="133" customFormat="1" ht="15.75" customHeight="1" thickBot="1" x14ac:dyDescent="0.3">
      <c r="A6" s="518">
        <v>1</v>
      </c>
      <c r="B6" s="518">
        <v>2</v>
      </c>
      <c r="C6" s="518">
        <v>3</v>
      </c>
      <c r="D6"/>
      <c r="E6"/>
      <c r="F6"/>
    </row>
    <row r="7" spans="1:6" s="133" customFormat="1" ht="14.25" x14ac:dyDescent="0.2">
      <c r="A7" s="513">
        <v>1</v>
      </c>
      <c r="B7" s="514" t="s">
        <v>373</v>
      </c>
      <c r="C7" s="515">
        <v>0</v>
      </c>
    </row>
    <row r="8" spans="1:6" s="133" customFormat="1" ht="28.5" x14ac:dyDescent="0.2">
      <c r="A8" s="303">
        <v>1.1000000000000001</v>
      </c>
      <c r="B8" s="333" t="s">
        <v>367</v>
      </c>
      <c r="C8" s="1112">
        <v>0</v>
      </c>
    </row>
    <row r="9" spans="1:6" s="133" customFormat="1" ht="28.5" x14ac:dyDescent="0.2">
      <c r="A9" s="303">
        <v>1.2</v>
      </c>
      <c r="B9" s="333" t="s">
        <v>368</v>
      </c>
      <c r="C9" s="1112">
        <v>0</v>
      </c>
    </row>
    <row r="10" spans="1:6" s="133" customFormat="1" ht="28.5" x14ac:dyDescent="0.2">
      <c r="A10" s="303">
        <v>1.3</v>
      </c>
      <c r="B10" s="333" t="s">
        <v>369</v>
      </c>
      <c r="C10" s="1112">
        <v>0</v>
      </c>
    </row>
    <row r="11" spans="1:6" s="133" customFormat="1" ht="28.5" x14ac:dyDescent="0.2">
      <c r="A11" s="303">
        <v>1.4</v>
      </c>
      <c r="B11" s="333" t="s">
        <v>370</v>
      </c>
      <c r="C11" s="1112">
        <v>0</v>
      </c>
    </row>
    <row r="12" spans="1:6" s="133" customFormat="1" ht="28.5" x14ac:dyDescent="0.2">
      <c r="A12" s="303">
        <v>2</v>
      </c>
      <c r="B12" s="301" t="s">
        <v>371</v>
      </c>
      <c r="C12" s="1112">
        <v>0</v>
      </c>
    </row>
    <row r="13" spans="1:6" s="133" customFormat="1" thickBot="1" x14ac:dyDescent="0.25">
      <c r="A13" s="334">
        <v>3</v>
      </c>
      <c r="B13" s="335" t="s">
        <v>372</v>
      </c>
      <c r="C13" s="1112">
        <v>0</v>
      </c>
    </row>
    <row r="14" spans="1:6" s="133" customFormat="1" ht="36" customHeight="1" thickBot="1" x14ac:dyDescent="0.25">
      <c r="A14" s="511">
        <v>4</v>
      </c>
      <c r="B14" s="860" t="s">
        <v>749</v>
      </c>
      <c r="C14" s="512">
        <v>0</v>
      </c>
    </row>
    <row r="15" spans="1:6" s="133" customFormat="1" ht="14.25" x14ac:dyDescent="0.2"/>
  </sheetData>
  <sheetProtection algorithmName="SHA-512" hashValue="sBllRQ7B65A+EHQg7Y4n8M9Py5HrtCOC3SK9Lo9vfstXoBRqVuUeeLGifV0st1zJ3GZiBh1wgcILDMzg/wqvKQ==" saltValue="2SS39FhFChP2HTEwSwZDdA==" spinCount="100000" sheet="1" objects="1" scenarios="1"/>
  <mergeCells count="1">
    <mergeCell ref="A2:C2"/>
  </mergeCells>
  <printOptions horizontalCentered="1"/>
  <pageMargins left="0" right="0" top="0.75" bottom="0.75" header="0.3" footer="0.3"/>
  <pageSetup paperSize="9" orientation="landscape" r:id="rId1"/>
  <headerFooter>
    <oddHeader>&amp;L&amp;"Tahoma,Bold"Банка/Штедилница________________________________&amp;R&amp;"Tahoma,Bold"Образец ПРИК</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2:Q9"/>
  <sheetViews>
    <sheetView showGridLines="0" zoomScaleNormal="100" workbookViewId="0">
      <selection activeCell="F9" sqref="F9"/>
    </sheetView>
  </sheetViews>
  <sheetFormatPr defaultColWidth="9.140625" defaultRowHeight="14.25" x14ac:dyDescent="0.2"/>
  <cols>
    <col min="1" max="1" width="8.140625" style="1" customWidth="1"/>
    <col min="2" max="2" width="49" style="1" customWidth="1"/>
    <col min="3" max="3" width="136.5703125" style="1" customWidth="1"/>
    <col min="4" max="4" width="9.140625" style="1"/>
    <col min="5" max="5" width="19.42578125" style="1" bestFit="1" customWidth="1"/>
    <col min="6" max="6" width="15.85546875" style="1" bestFit="1" customWidth="1"/>
    <col min="7" max="12" width="9.140625" style="1"/>
    <col min="13" max="13" width="0.28515625" style="1" customWidth="1"/>
    <col min="14" max="17" width="9.140625" style="1" hidden="1" customWidth="1"/>
    <col min="18" max="18" width="17.140625" style="1" customWidth="1"/>
    <col min="19" max="16384" width="9.140625" style="1"/>
  </cols>
  <sheetData>
    <row r="2" spans="1:6" x14ac:dyDescent="0.2">
      <c r="A2" s="1309" t="s">
        <v>750</v>
      </c>
      <c r="B2" s="1309"/>
      <c r="C2" s="1309"/>
      <c r="F2" s="876"/>
    </row>
    <row r="3" spans="1:6" ht="15" thickBot="1" x14ac:dyDescent="0.25"/>
    <row r="4" spans="1:6" ht="28.5" x14ac:dyDescent="0.25">
      <c r="A4" s="296" t="s">
        <v>0</v>
      </c>
      <c r="B4" s="296" t="s">
        <v>375</v>
      </c>
      <c r="C4" s="296" t="s">
        <v>29</v>
      </c>
      <c r="D4"/>
      <c r="E4"/>
      <c r="F4"/>
    </row>
    <row r="5" spans="1:6" ht="15.75" thickBot="1" x14ac:dyDescent="0.3">
      <c r="A5" s="297">
        <v>1</v>
      </c>
      <c r="B5" s="297">
        <v>2</v>
      </c>
      <c r="C5" s="297">
        <v>3</v>
      </c>
      <c r="D5"/>
      <c r="E5"/>
      <c r="F5"/>
    </row>
    <row r="6" spans="1:6" ht="99.75" x14ac:dyDescent="0.2">
      <c r="A6" s="143">
        <v>1</v>
      </c>
      <c r="B6" s="298" t="s">
        <v>374</v>
      </c>
      <c r="C6" s="955" t="s">
        <v>990</v>
      </c>
    </row>
    <row r="7" spans="1:6" ht="156.75" x14ac:dyDescent="0.2">
      <c r="A7" s="143">
        <v>2</v>
      </c>
      <c r="B7" s="298" t="s">
        <v>356</v>
      </c>
      <c r="C7" s="955" t="s">
        <v>991</v>
      </c>
    </row>
    <row r="8" spans="1:6" ht="42.75" x14ac:dyDescent="0.2">
      <c r="A8" s="143">
        <v>3</v>
      </c>
      <c r="B8" s="298" t="s">
        <v>366</v>
      </c>
      <c r="C8" s="955" t="s">
        <v>992</v>
      </c>
    </row>
    <row r="9" spans="1:6" ht="15" thickBot="1" x14ac:dyDescent="0.25">
      <c r="A9" s="202">
        <v>4</v>
      </c>
      <c r="B9" s="299" t="s">
        <v>358</v>
      </c>
      <c r="C9" s="1113" t="s">
        <v>989</v>
      </c>
    </row>
  </sheetData>
  <sheetProtection algorithmName="SHA-512" hashValue="c9/C8DBgoG3I1AwUHN+66kcdU4zx79H4Sv8B5BeNoAAA+cCfAjTJzdtwcA02lBiUpxGvTTzYP0LX3jvS3duS4A==" saltValue="wo31acdvHZqut6/npEhGeg==" spinCount="100000" sheet="1" objects="1" scenarios="1"/>
  <mergeCells count="1">
    <mergeCell ref="A2:C2"/>
  </mergeCells>
  <printOptions horizontalCentered="1"/>
  <pageMargins left="0.70866141732283505" right="0.70866141732283505" top="0.74803149606299202" bottom="0.74803149606299202" header="0.31496062992126" footer="0.31496062992126"/>
  <pageSetup paperSize="9" orientation="landscape" r:id="rId1"/>
  <headerFooter>
    <oddHeader>&amp;L&amp;"Tahoma,Bold"Банка/Штедилница________________________________&amp;R&amp;"Tahoma,Bold"Образец ОРК</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M15"/>
  <sheetViews>
    <sheetView showGridLines="0" zoomScaleNormal="100" workbookViewId="0">
      <selection activeCell="F9" sqref="F9"/>
    </sheetView>
  </sheetViews>
  <sheetFormatPr defaultColWidth="9.140625" defaultRowHeight="14.25" x14ac:dyDescent="0.2"/>
  <cols>
    <col min="1" max="1" width="9.140625" style="1"/>
    <col min="2" max="2" width="51.140625" style="1" customWidth="1"/>
    <col min="3" max="5" width="10.42578125" style="1" bestFit="1" customWidth="1"/>
    <col min="6" max="6" width="17.140625" style="1" customWidth="1"/>
    <col min="7" max="9" width="9.7109375" style="1" customWidth="1"/>
    <col min="10" max="10" width="17.7109375" style="1" customWidth="1"/>
    <col min="11" max="11" width="7.7109375" style="1" customWidth="1"/>
    <col min="12" max="12" width="19.42578125" style="1" bestFit="1" customWidth="1"/>
    <col min="13" max="13" width="12" style="1" customWidth="1"/>
    <col min="14" max="16384" width="9.140625" style="1"/>
  </cols>
  <sheetData>
    <row r="1" spans="1:13" x14ac:dyDescent="0.2">
      <c r="A1" s="1310"/>
      <c r="B1" s="1310"/>
      <c r="C1" s="1310"/>
      <c r="D1" s="1310"/>
      <c r="E1" s="1310"/>
      <c r="F1" s="1310"/>
      <c r="G1" s="1310"/>
      <c r="H1" s="1310"/>
      <c r="I1" s="1310"/>
      <c r="J1" s="1310"/>
    </row>
    <row r="2" spans="1:13" x14ac:dyDescent="0.2">
      <c r="A2" s="1484" t="s">
        <v>678</v>
      </c>
      <c r="B2" s="1484"/>
      <c r="C2" s="1484"/>
      <c r="D2" s="1484"/>
      <c r="E2" s="1484"/>
      <c r="F2" s="1484"/>
      <c r="G2" s="1484"/>
      <c r="H2" s="1484"/>
      <c r="I2" s="1484"/>
      <c r="J2" s="1484"/>
      <c r="K2" s="136"/>
      <c r="L2" s="136"/>
      <c r="M2" s="876"/>
    </row>
    <row r="3" spans="1:13" x14ac:dyDescent="0.2">
      <c r="A3" s="137"/>
      <c r="B3" s="137"/>
      <c r="C3" s="137"/>
      <c r="D3" s="137"/>
      <c r="E3" s="137"/>
      <c r="F3" s="137"/>
      <c r="G3" s="137"/>
      <c r="H3" s="137"/>
      <c r="I3" s="137"/>
      <c r="J3" s="137"/>
      <c r="K3" s="136"/>
      <c r="L3" s="136"/>
      <c r="M3" s="136"/>
    </row>
    <row r="4" spans="1:13" ht="15" thickBot="1" x14ac:dyDescent="0.25">
      <c r="A4" s="138"/>
      <c r="J4" s="139" t="s">
        <v>1</v>
      </c>
    </row>
    <row r="5" spans="1:13" ht="61.5" customHeight="1" thickBot="1" x14ac:dyDescent="0.25">
      <c r="A5" s="1485"/>
      <c r="B5" s="1487" t="s">
        <v>3</v>
      </c>
      <c r="C5" s="1378" t="s">
        <v>261</v>
      </c>
      <c r="D5" s="1489"/>
      <c r="E5" s="1490"/>
      <c r="F5" s="1386" t="s">
        <v>262</v>
      </c>
      <c r="G5" s="1378" t="s">
        <v>263</v>
      </c>
      <c r="H5" s="1489"/>
      <c r="I5" s="1379"/>
      <c r="J5" s="1466" t="s">
        <v>264</v>
      </c>
    </row>
    <row r="6" spans="1:13" ht="72.75" customHeight="1" thickBot="1" x14ac:dyDescent="0.3">
      <c r="A6" s="1486"/>
      <c r="B6" s="1488"/>
      <c r="C6" s="516" t="s">
        <v>431</v>
      </c>
      <c r="D6" s="516" t="s">
        <v>432</v>
      </c>
      <c r="E6" s="519" t="s">
        <v>433</v>
      </c>
      <c r="F6" s="1388"/>
      <c r="G6" s="516" t="s">
        <v>431</v>
      </c>
      <c r="H6" s="516" t="s">
        <v>491</v>
      </c>
      <c r="I6" s="516" t="s">
        <v>433</v>
      </c>
      <c r="J6" s="1468"/>
      <c r="K6"/>
      <c r="L6"/>
      <c r="M6"/>
    </row>
    <row r="7" spans="1:13" ht="15.75" thickBot="1" x14ac:dyDescent="0.3">
      <c r="A7" s="520">
        <v>1</v>
      </c>
      <c r="B7" s="521">
        <v>2</v>
      </c>
      <c r="C7" s="522">
        <v>3</v>
      </c>
      <c r="D7" s="522">
        <v>4</v>
      </c>
      <c r="E7" s="523">
        <v>5</v>
      </c>
      <c r="F7" s="522">
        <v>6</v>
      </c>
      <c r="G7" s="522">
        <v>7</v>
      </c>
      <c r="H7" s="523">
        <v>8</v>
      </c>
      <c r="I7" s="522">
        <v>9</v>
      </c>
      <c r="J7" s="524">
        <v>10</v>
      </c>
      <c r="K7"/>
      <c r="L7"/>
      <c r="M7"/>
    </row>
    <row r="8" spans="1:13" ht="15" thickBot="1" x14ac:dyDescent="0.25">
      <c r="A8" s="1404" t="s">
        <v>434</v>
      </c>
      <c r="B8" s="1405"/>
      <c r="C8" s="1405"/>
      <c r="D8" s="1405"/>
      <c r="E8" s="1405"/>
      <c r="F8" s="1405"/>
      <c r="G8" s="1405"/>
      <c r="H8" s="1405"/>
      <c r="I8" s="1405"/>
      <c r="J8" s="1406"/>
    </row>
    <row r="9" spans="1:13" ht="28.5" customHeight="1" thickBot="1" x14ac:dyDescent="0.25">
      <c r="A9" s="336" t="s">
        <v>5</v>
      </c>
      <c r="B9" s="468" t="s">
        <v>265</v>
      </c>
      <c r="C9" s="1114">
        <v>5504079.1300000008</v>
      </c>
      <c r="D9" s="1115">
        <v>5247864.41</v>
      </c>
      <c r="E9" s="1116">
        <v>4630820</v>
      </c>
      <c r="F9" s="1117">
        <v>5127587.8466666667</v>
      </c>
      <c r="G9" s="470"/>
      <c r="H9" s="812"/>
      <c r="I9" s="332"/>
      <c r="J9" s="142"/>
    </row>
    <row r="10" spans="1:13" s="138" customFormat="1" ht="15" customHeight="1" thickBot="1" x14ac:dyDescent="0.25">
      <c r="A10" s="525" t="s">
        <v>9</v>
      </c>
      <c r="B10" s="1491" t="s">
        <v>17</v>
      </c>
      <c r="C10" s="1492"/>
      <c r="D10" s="1492"/>
      <c r="E10" s="1492"/>
      <c r="F10" s="1492"/>
      <c r="G10" s="1492"/>
      <c r="H10" s="1492"/>
      <c r="I10" s="1493"/>
      <c r="J10" s="1116">
        <v>769138.17700000003</v>
      </c>
    </row>
    <row r="11" spans="1:13" ht="15" thickBot="1" x14ac:dyDescent="0.25">
      <c r="A11" s="1495" t="s">
        <v>435</v>
      </c>
      <c r="B11" s="1496"/>
      <c r="C11" s="1496"/>
      <c r="D11" s="1496"/>
      <c r="E11" s="1496"/>
      <c r="F11" s="1496"/>
      <c r="G11" s="1496"/>
      <c r="H11" s="1496"/>
      <c r="I11" s="1496"/>
      <c r="J11" s="1497"/>
    </row>
    <row r="12" spans="1:13" ht="43.5" thickBot="1" x14ac:dyDescent="0.25">
      <c r="A12" s="340" t="s">
        <v>15</v>
      </c>
      <c r="B12" s="465" t="s">
        <v>266</v>
      </c>
      <c r="C12" s="466"/>
      <c r="D12" s="467"/>
      <c r="E12" s="466"/>
      <c r="F12" s="467"/>
      <c r="G12" s="337"/>
      <c r="H12" s="337"/>
      <c r="I12" s="338"/>
      <c r="J12" s="339"/>
    </row>
    <row r="13" spans="1:13" s="138" customFormat="1" ht="15" thickBot="1" x14ac:dyDescent="0.25">
      <c r="A13" s="524" t="s">
        <v>20</v>
      </c>
      <c r="B13" s="1498" t="s">
        <v>18</v>
      </c>
      <c r="C13" s="1499"/>
      <c r="D13" s="1499"/>
      <c r="E13" s="1499"/>
      <c r="F13" s="1499"/>
      <c r="G13" s="1499"/>
      <c r="H13" s="1499"/>
      <c r="I13" s="1499"/>
      <c r="J13" s="341">
        <f>(G12+H12+I12)/3</f>
        <v>0</v>
      </c>
      <c r="K13" s="144"/>
      <c r="L13" s="144"/>
      <c r="M13" s="144"/>
    </row>
    <row r="14" spans="1:13" x14ac:dyDescent="0.2">
      <c r="A14" s="145"/>
      <c r="B14" s="146"/>
      <c r="C14" s="146"/>
      <c r="D14" s="146"/>
      <c r="E14" s="146"/>
      <c r="F14" s="146"/>
      <c r="G14" s="146"/>
      <c r="H14" s="146"/>
      <c r="I14" s="146"/>
      <c r="J14" s="146"/>
      <c r="K14" s="147"/>
      <c r="L14" s="147"/>
      <c r="M14" s="141"/>
    </row>
    <row r="15" spans="1:13" x14ac:dyDescent="0.2">
      <c r="A15" s="1494" t="s">
        <v>690</v>
      </c>
      <c r="B15" s="1494"/>
      <c r="C15" s="148"/>
      <c r="D15" s="148"/>
      <c r="E15" s="148"/>
      <c r="F15" s="148"/>
      <c r="G15" s="148"/>
      <c r="H15" s="148"/>
      <c r="I15" s="148"/>
      <c r="J15" s="148"/>
      <c r="K15" s="148"/>
      <c r="L15" s="148"/>
      <c r="M15" s="148"/>
    </row>
  </sheetData>
  <sheetProtection algorithmName="SHA-512" hashValue="X+JnwtjHzr63PwA8MCQK73BS0fiaVWBoxx8ThhKniA9lLNr4CCLDhV5LQYqinomgjKQzc7EaHPXY6/i4mfkH8g==" saltValue="OE3l9TdKT/N5w9muzzPOKQ==" spinCount="100000" sheet="1" objects="1" scenarios="1"/>
  <mergeCells count="13">
    <mergeCell ref="B10:I10"/>
    <mergeCell ref="A15:B15"/>
    <mergeCell ref="A8:J8"/>
    <mergeCell ref="A11:J11"/>
    <mergeCell ref="B13:I13"/>
    <mergeCell ref="A1:J1"/>
    <mergeCell ref="A2:J2"/>
    <mergeCell ref="A5:A6"/>
    <mergeCell ref="B5:B6"/>
    <mergeCell ref="C5:E5"/>
    <mergeCell ref="F5:F6"/>
    <mergeCell ref="G5:I5"/>
    <mergeCell ref="J5:J6"/>
  </mergeCells>
  <printOptions horizontalCentered="1"/>
  <pageMargins left="0.7" right="0.7" top="0.75" bottom="0.75" header="0.3" footer="0.3"/>
  <pageSetup paperSize="9" scale="85" orientation="landscape" r:id="rId1"/>
  <headerFooter>
    <oddHeader>&amp;L&amp;"Tahoma,Bold"&amp;10Банка/Штедилница________________________&amp;R&amp;"Tahoma,Bold"&amp;10Образец ОРИК</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A1:F9"/>
  <sheetViews>
    <sheetView showGridLines="0" zoomScaleNormal="100" workbookViewId="0">
      <selection activeCell="F9" sqref="F9"/>
    </sheetView>
  </sheetViews>
  <sheetFormatPr defaultRowHeight="15" x14ac:dyDescent="0.25"/>
  <cols>
    <col min="1" max="1" width="8.140625" customWidth="1"/>
    <col min="2" max="2" width="85.28515625" customWidth="1"/>
    <col min="3" max="3" width="127" customWidth="1"/>
    <col min="4" max="4" width="6.7109375" customWidth="1"/>
    <col min="5" max="5" width="19.42578125" bestFit="1" customWidth="1"/>
    <col min="6" max="6" width="13.42578125" customWidth="1"/>
  </cols>
  <sheetData>
    <row r="1" spans="1:6" ht="42" customHeight="1" x14ac:dyDescent="0.25">
      <c r="A1" s="1474" t="s">
        <v>751</v>
      </c>
      <c r="B1" s="1474"/>
      <c r="C1" s="1474"/>
      <c r="E1" s="874"/>
      <c r="F1" s="876"/>
    </row>
    <row r="2" spans="1:6" ht="15.75" thickBot="1" x14ac:dyDescent="0.3">
      <c r="A2" s="1"/>
      <c r="B2" s="1"/>
      <c r="C2" s="1"/>
    </row>
    <row r="3" spans="1:6" ht="28.5" x14ac:dyDescent="0.25">
      <c r="A3" s="296" t="s">
        <v>0</v>
      </c>
      <c r="B3" s="296" t="s">
        <v>492</v>
      </c>
      <c r="C3" s="296" t="s">
        <v>29</v>
      </c>
    </row>
    <row r="4" spans="1:6" ht="15.75" thickBot="1" x14ac:dyDescent="0.3">
      <c r="A4" s="297">
        <v>1</v>
      </c>
      <c r="B4" s="297">
        <v>2</v>
      </c>
      <c r="C4" s="297">
        <v>3</v>
      </c>
    </row>
    <row r="5" spans="1:6" ht="313.5" x14ac:dyDescent="0.25">
      <c r="A5" s="143">
        <v>1</v>
      </c>
      <c r="B5" s="298" t="s">
        <v>377</v>
      </c>
      <c r="C5" s="1118" t="s">
        <v>993</v>
      </c>
    </row>
    <row r="6" spans="1:6" ht="328.5" x14ac:dyDescent="0.25">
      <c r="A6" s="143">
        <v>2</v>
      </c>
      <c r="B6" s="298" t="s">
        <v>356</v>
      </c>
      <c r="C6" s="955" t="s">
        <v>994</v>
      </c>
    </row>
    <row r="7" spans="1:6" ht="327.75" x14ac:dyDescent="0.25">
      <c r="A7" s="143">
        <v>3</v>
      </c>
      <c r="B7" s="861" t="s">
        <v>752</v>
      </c>
      <c r="C7" s="1118" t="s">
        <v>995</v>
      </c>
    </row>
    <row r="8" spans="1:6" ht="157.5" thickBot="1" x14ac:dyDescent="0.3">
      <c r="A8" s="202">
        <v>4</v>
      </c>
      <c r="B8" s="299" t="s">
        <v>358</v>
      </c>
      <c r="C8" s="1119" t="s">
        <v>996</v>
      </c>
    </row>
    <row r="9" spans="1:6" x14ac:dyDescent="0.25">
      <c r="A9" s="1"/>
      <c r="B9" s="1"/>
      <c r="C9" s="1"/>
    </row>
  </sheetData>
  <sheetProtection algorithmName="SHA-512" hashValue="4xSK+5VbFbXaOQA5LnsxBHdR3UK/gJTEsbDjSuNgl0MVk5Sl549cenakatcpCeEGgO67Rw6ueN4MMIvRsCaG2g==" saltValue="JseLJKHvWFokBWWC29NNeQ==" spinCount="100000" sheet="1" objects="1" scenarios="1"/>
  <mergeCells count="1">
    <mergeCell ref="A1:C1"/>
  </mergeCells>
  <printOptions horizontalCentered="1"/>
  <pageMargins left="0.70866141732283505" right="0.70866141732283505" top="0.74803149606299202" bottom="0.74803149606299202" header="0.31496062992126" footer="0.31496062992126"/>
  <pageSetup paperSize="9" fitToHeight="0" orientation="landscape" r:id="rId1"/>
  <headerFooter>
    <oddHeader>&amp;L&amp;"Tahoma,Bold"Банка/Штедилница________________________________&amp;R&amp;"Tahoma,Bold"Образец  КСК</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G16"/>
  <sheetViews>
    <sheetView showGridLines="0" zoomScaleNormal="100" workbookViewId="0">
      <selection activeCell="F9" sqref="F9"/>
    </sheetView>
  </sheetViews>
  <sheetFormatPr defaultRowHeight="15" x14ac:dyDescent="0.2"/>
  <cols>
    <col min="1" max="1" width="9.5703125" style="150" bestFit="1" customWidth="1"/>
    <col min="2" max="2" width="99.85546875" style="149" customWidth="1"/>
    <col min="3" max="3" width="15.5703125" style="149" bestFit="1" customWidth="1"/>
    <col min="4" max="4" width="15.140625" style="149" bestFit="1" customWidth="1"/>
    <col min="5" max="5" width="5.42578125" style="149" bestFit="1" customWidth="1"/>
    <col min="6" max="6" width="23.42578125" style="149" bestFit="1" customWidth="1"/>
    <col min="7" max="7" width="17.140625" style="149" customWidth="1"/>
    <col min="8" max="256" width="9.140625" style="149"/>
    <col min="257" max="257" width="9.5703125" style="149" bestFit="1" customWidth="1"/>
    <col min="258" max="258" width="99.85546875" style="149" customWidth="1"/>
    <col min="259" max="259" width="9.42578125" style="149" customWidth="1"/>
    <col min="260" max="260" width="16.5703125" style="149" customWidth="1"/>
    <col min="261" max="512" width="9.140625" style="149"/>
    <col min="513" max="513" width="9.5703125" style="149" bestFit="1" customWidth="1"/>
    <col min="514" max="514" width="99.85546875" style="149" customWidth="1"/>
    <col min="515" max="515" width="9.42578125" style="149" customWidth="1"/>
    <col min="516" max="516" width="16.5703125" style="149" customWidth="1"/>
    <col min="517" max="768" width="9.140625" style="149"/>
    <col min="769" max="769" width="9.5703125" style="149" bestFit="1" customWidth="1"/>
    <col min="770" max="770" width="99.85546875" style="149" customWidth="1"/>
    <col min="771" max="771" width="9.42578125" style="149" customWidth="1"/>
    <col min="772" max="772" width="16.5703125" style="149" customWidth="1"/>
    <col min="773" max="1024" width="9.140625" style="149"/>
    <col min="1025" max="1025" width="9.5703125" style="149" bestFit="1" customWidth="1"/>
    <col min="1026" max="1026" width="99.85546875" style="149" customWidth="1"/>
    <col min="1027" max="1027" width="9.42578125" style="149" customWidth="1"/>
    <col min="1028" max="1028" width="16.5703125" style="149" customWidth="1"/>
    <col min="1029" max="1280" width="9.140625" style="149"/>
    <col min="1281" max="1281" width="9.5703125" style="149" bestFit="1" customWidth="1"/>
    <col min="1282" max="1282" width="99.85546875" style="149" customWidth="1"/>
    <col min="1283" max="1283" width="9.42578125" style="149" customWidth="1"/>
    <col min="1284" max="1284" width="16.5703125" style="149" customWidth="1"/>
    <col min="1285" max="1536" width="9.140625" style="149"/>
    <col min="1537" max="1537" width="9.5703125" style="149" bestFit="1" customWidth="1"/>
    <col min="1538" max="1538" width="99.85546875" style="149" customWidth="1"/>
    <col min="1539" max="1539" width="9.42578125" style="149" customWidth="1"/>
    <col min="1540" max="1540" width="16.5703125" style="149" customWidth="1"/>
    <col min="1541" max="1792" width="9.140625" style="149"/>
    <col min="1793" max="1793" width="9.5703125" style="149" bestFit="1" customWidth="1"/>
    <col min="1794" max="1794" width="99.85546875" style="149" customWidth="1"/>
    <col min="1795" max="1795" width="9.42578125" style="149" customWidth="1"/>
    <col min="1796" max="1796" width="16.5703125" style="149" customWidth="1"/>
    <col min="1797" max="2048" width="9.140625" style="149"/>
    <col min="2049" max="2049" width="9.5703125" style="149" bestFit="1" customWidth="1"/>
    <col min="2050" max="2050" width="99.85546875" style="149" customWidth="1"/>
    <col min="2051" max="2051" width="9.42578125" style="149" customWidth="1"/>
    <col min="2052" max="2052" width="16.5703125" style="149" customWidth="1"/>
    <col min="2053" max="2304" width="9.140625" style="149"/>
    <col min="2305" max="2305" width="9.5703125" style="149" bestFit="1" customWidth="1"/>
    <col min="2306" max="2306" width="99.85546875" style="149" customWidth="1"/>
    <col min="2307" max="2307" width="9.42578125" style="149" customWidth="1"/>
    <col min="2308" max="2308" width="16.5703125" style="149" customWidth="1"/>
    <col min="2309" max="2560" width="9.140625" style="149"/>
    <col min="2561" max="2561" width="9.5703125" style="149" bestFit="1" customWidth="1"/>
    <col min="2562" max="2562" width="99.85546875" style="149" customWidth="1"/>
    <col min="2563" max="2563" width="9.42578125" style="149" customWidth="1"/>
    <col min="2564" max="2564" width="16.5703125" style="149" customWidth="1"/>
    <col min="2565" max="2816" width="9.140625" style="149"/>
    <col min="2817" max="2817" width="9.5703125" style="149" bestFit="1" customWidth="1"/>
    <col min="2818" max="2818" width="99.85546875" style="149" customWidth="1"/>
    <col min="2819" max="2819" width="9.42578125" style="149" customWidth="1"/>
    <col min="2820" max="2820" width="16.5703125" style="149" customWidth="1"/>
    <col min="2821" max="3072" width="9.140625" style="149"/>
    <col min="3073" max="3073" width="9.5703125" style="149" bestFit="1" customWidth="1"/>
    <col min="3074" max="3074" width="99.85546875" style="149" customWidth="1"/>
    <col min="3075" max="3075" width="9.42578125" style="149" customWidth="1"/>
    <col min="3076" max="3076" width="16.5703125" style="149" customWidth="1"/>
    <col min="3077" max="3328" width="9.140625" style="149"/>
    <col min="3329" max="3329" width="9.5703125" style="149" bestFit="1" customWidth="1"/>
    <col min="3330" max="3330" width="99.85546875" style="149" customWidth="1"/>
    <col min="3331" max="3331" width="9.42578125" style="149" customWidth="1"/>
    <col min="3332" max="3332" width="16.5703125" style="149" customWidth="1"/>
    <col min="3333" max="3584" width="9.140625" style="149"/>
    <col min="3585" max="3585" width="9.5703125" style="149" bestFit="1" customWidth="1"/>
    <col min="3586" max="3586" width="99.85546875" style="149" customWidth="1"/>
    <col min="3587" max="3587" width="9.42578125" style="149" customWidth="1"/>
    <col min="3588" max="3588" width="16.5703125" style="149" customWidth="1"/>
    <col min="3589" max="3840" width="9.140625" style="149"/>
    <col min="3841" max="3841" width="9.5703125" style="149" bestFit="1" customWidth="1"/>
    <col min="3842" max="3842" width="99.85546875" style="149" customWidth="1"/>
    <col min="3843" max="3843" width="9.42578125" style="149" customWidth="1"/>
    <col min="3844" max="3844" width="16.5703125" style="149" customWidth="1"/>
    <col min="3845" max="4096" width="9.140625" style="149"/>
    <col min="4097" max="4097" width="9.5703125" style="149" bestFit="1" customWidth="1"/>
    <col min="4098" max="4098" width="99.85546875" style="149" customWidth="1"/>
    <col min="4099" max="4099" width="9.42578125" style="149" customWidth="1"/>
    <col min="4100" max="4100" width="16.5703125" style="149" customWidth="1"/>
    <col min="4101" max="4352" width="9.140625" style="149"/>
    <col min="4353" max="4353" width="9.5703125" style="149" bestFit="1" customWidth="1"/>
    <col min="4354" max="4354" width="99.85546875" style="149" customWidth="1"/>
    <col min="4355" max="4355" width="9.42578125" style="149" customWidth="1"/>
    <col min="4356" max="4356" width="16.5703125" style="149" customWidth="1"/>
    <col min="4357" max="4608" width="9.140625" style="149"/>
    <col min="4609" max="4609" width="9.5703125" style="149" bestFit="1" customWidth="1"/>
    <col min="4610" max="4610" width="99.85546875" style="149" customWidth="1"/>
    <col min="4611" max="4611" width="9.42578125" style="149" customWidth="1"/>
    <col min="4612" max="4612" width="16.5703125" style="149" customWidth="1"/>
    <col min="4613" max="4864" width="9.140625" style="149"/>
    <col min="4865" max="4865" width="9.5703125" style="149" bestFit="1" customWidth="1"/>
    <col min="4866" max="4866" width="99.85546875" style="149" customWidth="1"/>
    <col min="4867" max="4867" width="9.42578125" style="149" customWidth="1"/>
    <col min="4868" max="4868" width="16.5703125" style="149" customWidth="1"/>
    <col min="4869" max="5120" width="9.140625" style="149"/>
    <col min="5121" max="5121" width="9.5703125" style="149" bestFit="1" customWidth="1"/>
    <col min="5122" max="5122" width="99.85546875" style="149" customWidth="1"/>
    <col min="5123" max="5123" width="9.42578125" style="149" customWidth="1"/>
    <col min="5124" max="5124" width="16.5703125" style="149" customWidth="1"/>
    <col min="5125" max="5376" width="9.140625" style="149"/>
    <col min="5377" max="5377" width="9.5703125" style="149" bestFit="1" customWidth="1"/>
    <col min="5378" max="5378" width="99.85546875" style="149" customWidth="1"/>
    <col min="5379" max="5379" width="9.42578125" style="149" customWidth="1"/>
    <col min="5380" max="5380" width="16.5703125" style="149" customWidth="1"/>
    <col min="5381" max="5632" width="9.140625" style="149"/>
    <col min="5633" max="5633" width="9.5703125" style="149" bestFit="1" customWidth="1"/>
    <col min="5634" max="5634" width="99.85546875" style="149" customWidth="1"/>
    <col min="5635" max="5635" width="9.42578125" style="149" customWidth="1"/>
    <col min="5636" max="5636" width="16.5703125" style="149" customWidth="1"/>
    <col min="5637" max="5888" width="9.140625" style="149"/>
    <col min="5889" max="5889" width="9.5703125" style="149" bestFit="1" customWidth="1"/>
    <col min="5890" max="5890" width="99.85546875" style="149" customWidth="1"/>
    <col min="5891" max="5891" width="9.42578125" style="149" customWidth="1"/>
    <col min="5892" max="5892" width="16.5703125" style="149" customWidth="1"/>
    <col min="5893" max="6144" width="9.140625" style="149"/>
    <col min="6145" max="6145" width="9.5703125" style="149" bestFit="1" customWidth="1"/>
    <col min="6146" max="6146" width="99.85546875" style="149" customWidth="1"/>
    <col min="6147" max="6147" width="9.42578125" style="149" customWidth="1"/>
    <col min="6148" max="6148" width="16.5703125" style="149" customWidth="1"/>
    <col min="6149" max="6400" width="9.140625" style="149"/>
    <col min="6401" max="6401" width="9.5703125" style="149" bestFit="1" customWidth="1"/>
    <col min="6402" max="6402" width="99.85546875" style="149" customWidth="1"/>
    <col min="6403" max="6403" width="9.42578125" style="149" customWidth="1"/>
    <col min="6404" max="6404" width="16.5703125" style="149" customWidth="1"/>
    <col min="6405" max="6656" width="9.140625" style="149"/>
    <col min="6657" max="6657" width="9.5703125" style="149" bestFit="1" customWidth="1"/>
    <col min="6658" max="6658" width="99.85546875" style="149" customWidth="1"/>
    <col min="6659" max="6659" width="9.42578125" style="149" customWidth="1"/>
    <col min="6660" max="6660" width="16.5703125" style="149" customWidth="1"/>
    <col min="6661" max="6912" width="9.140625" style="149"/>
    <col min="6913" max="6913" width="9.5703125" style="149" bestFit="1" customWidth="1"/>
    <col min="6914" max="6914" width="99.85546875" style="149" customWidth="1"/>
    <col min="6915" max="6915" width="9.42578125" style="149" customWidth="1"/>
    <col min="6916" max="6916" width="16.5703125" style="149" customWidth="1"/>
    <col min="6917" max="7168" width="9.140625" style="149"/>
    <col min="7169" max="7169" width="9.5703125" style="149" bestFit="1" customWidth="1"/>
    <col min="7170" max="7170" width="99.85546875" style="149" customWidth="1"/>
    <col min="7171" max="7171" width="9.42578125" style="149" customWidth="1"/>
    <col min="7172" max="7172" width="16.5703125" style="149" customWidth="1"/>
    <col min="7173" max="7424" width="9.140625" style="149"/>
    <col min="7425" max="7425" width="9.5703125" style="149" bestFit="1" customWidth="1"/>
    <col min="7426" max="7426" width="99.85546875" style="149" customWidth="1"/>
    <col min="7427" max="7427" width="9.42578125" style="149" customWidth="1"/>
    <col min="7428" max="7428" width="16.5703125" style="149" customWidth="1"/>
    <col min="7429" max="7680" width="9.140625" style="149"/>
    <col min="7681" max="7681" width="9.5703125" style="149" bestFit="1" customWidth="1"/>
    <col min="7682" max="7682" width="99.85546875" style="149" customWidth="1"/>
    <col min="7683" max="7683" width="9.42578125" style="149" customWidth="1"/>
    <col min="7684" max="7684" width="16.5703125" style="149" customWidth="1"/>
    <col min="7685" max="7936" width="9.140625" style="149"/>
    <col min="7937" max="7937" width="9.5703125" style="149" bestFit="1" customWidth="1"/>
    <col min="7938" max="7938" width="99.85546875" style="149" customWidth="1"/>
    <col min="7939" max="7939" width="9.42578125" style="149" customWidth="1"/>
    <col min="7940" max="7940" width="16.5703125" style="149" customWidth="1"/>
    <col min="7941" max="8192" width="9.140625" style="149"/>
    <col min="8193" max="8193" width="9.5703125" style="149" bestFit="1" customWidth="1"/>
    <col min="8194" max="8194" width="99.85546875" style="149" customWidth="1"/>
    <col min="8195" max="8195" width="9.42578125" style="149" customWidth="1"/>
    <col min="8196" max="8196" width="16.5703125" style="149" customWidth="1"/>
    <col min="8197" max="8448" width="9.140625" style="149"/>
    <col min="8449" max="8449" width="9.5703125" style="149" bestFit="1" customWidth="1"/>
    <col min="8450" max="8450" width="99.85546875" style="149" customWidth="1"/>
    <col min="8451" max="8451" width="9.42578125" style="149" customWidth="1"/>
    <col min="8452" max="8452" width="16.5703125" style="149" customWidth="1"/>
    <col min="8453" max="8704" width="9.140625" style="149"/>
    <col min="8705" max="8705" width="9.5703125" style="149" bestFit="1" customWidth="1"/>
    <col min="8706" max="8706" width="99.85546875" style="149" customWidth="1"/>
    <col min="8707" max="8707" width="9.42578125" style="149" customWidth="1"/>
    <col min="8708" max="8708" width="16.5703125" style="149" customWidth="1"/>
    <col min="8709" max="8960" width="9.140625" style="149"/>
    <col min="8961" max="8961" width="9.5703125" style="149" bestFit="1" customWidth="1"/>
    <col min="8962" max="8962" width="99.85546875" style="149" customWidth="1"/>
    <col min="8963" max="8963" width="9.42578125" style="149" customWidth="1"/>
    <col min="8964" max="8964" width="16.5703125" style="149" customWidth="1"/>
    <col min="8965" max="9216" width="9.140625" style="149"/>
    <col min="9217" max="9217" width="9.5703125" style="149" bestFit="1" customWidth="1"/>
    <col min="9218" max="9218" width="99.85546875" style="149" customWidth="1"/>
    <col min="9219" max="9219" width="9.42578125" style="149" customWidth="1"/>
    <col min="9220" max="9220" width="16.5703125" style="149" customWidth="1"/>
    <col min="9221" max="9472" width="9.140625" style="149"/>
    <col min="9473" max="9473" width="9.5703125" style="149" bestFit="1" customWidth="1"/>
    <col min="9474" max="9474" width="99.85546875" style="149" customWidth="1"/>
    <col min="9475" max="9475" width="9.42578125" style="149" customWidth="1"/>
    <col min="9476" max="9476" width="16.5703125" style="149" customWidth="1"/>
    <col min="9477" max="9728" width="9.140625" style="149"/>
    <col min="9729" max="9729" width="9.5703125" style="149" bestFit="1" customWidth="1"/>
    <col min="9730" max="9730" width="99.85546875" style="149" customWidth="1"/>
    <col min="9731" max="9731" width="9.42578125" style="149" customWidth="1"/>
    <col min="9732" max="9732" width="16.5703125" style="149" customWidth="1"/>
    <col min="9733" max="9984" width="9.140625" style="149"/>
    <col min="9985" max="9985" width="9.5703125" style="149" bestFit="1" customWidth="1"/>
    <col min="9986" max="9986" width="99.85546875" style="149" customWidth="1"/>
    <col min="9987" max="9987" width="9.42578125" style="149" customWidth="1"/>
    <col min="9988" max="9988" width="16.5703125" style="149" customWidth="1"/>
    <col min="9989" max="10240" width="9.140625" style="149"/>
    <col min="10241" max="10241" width="9.5703125" style="149" bestFit="1" customWidth="1"/>
    <col min="10242" max="10242" width="99.85546875" style="149" customWidth="1"/>
    <col min="10243" max="10243" width="9.42578125" style="149" customWidth="1"/>
    <col min="10244" max="10244" width="16.5703125" style="149" customWidth="1"/>
    <col min="10245" max="10496" width="9.140625" style="149"/>
    <col min="10497" max="10497" width="9.5703125" style="149" bestFit="1" customWidth="1"/>
    <col min="10498" max="10498" width="99.85546875" style="149" customWidth="1"/>
    <col min="10499" max="10499" width="9.42578125" style="149" customWidth="1"/>
    <col min="10500" max="10500" width="16.5703125" style="149" customWidth="1"/>
    <col min="10501" max="10752" width="9.140625" style="149"/>
    <col min="10753" max="10753" width="9.5703125" style="149" bestFit="1" customWidth="1"/>
    <col min="10754" max="10754" width="99.85546875" style="149" customWidth="1"/>
    <col min="10755" max="10755" width="9.42578125" style="149" customWidth="1"/>
    <col min="10756" max="10756" width="16.5703125" style="149" customWidth="1"/>
    <col min="10757" max="11008" width="9.140625" style="149"/>
    <col min="11009" max="11009" width="9.5703125" style="149" bestFit="1" customWidth="1"/>
    <col min="11010" max="11010" width="99.85546875" style="149" customWidth="1"/>
    <col min="11011" max="11011" width="9.42578125" style="149" customWidth="1"/>
    <col min="11012" max="11012" width="16.5703125" style="149" customWidth="1"/>
    <col min="11013" max="11264" width="9.140625" style="149"/>
    <col min="11265" max="11265" width="9.5703125" style="149" bestFit="1" customWidth="1"/>
    <col min="11266" max="11266" width="99.85546875" style="149" customWidth="1"/>
    <col min="11267" max="11267" width="9.42578125" style="149" customWidth="1"/>
    <col min="11268" max="11268" width="16.5703125" style="149" customWidth="1"/>
    <col min="11269" max="11520" width="9.140625" style="149"/>
    <col min="11521" max="11521" width="9.5703125" style="149" bestFit="1" customWidth="1"/>
    <col min="11522" max="11522" width="99.85546875" style="149" customWidth="1"/>
    <col min="11523" max="11523" width="9.42578125" style="149" customWidth="1"/>
    <col min="11524" max="11524" width="16.5703125" style="149" customWidth="1"/>
    <col min="11525" max="11776" width="9.140625" style="149"/>
    <col min="11777" max="11777" width="9.5703125" style="149" bestFit="1" customWidth="1"/>
    <col min="11778" max="11778" width="99.85546875" style="149" customWidth="1"/>
    <col min="11779" max="11779" width="9.42578125" style="149" customWidth="1"/>
    <col min="11780" max="11780" width="16.5703125" style="149" customWidth="1"/>
    <col min="11781" max="12032" width="9.140625" style="149"/>
    <col min="12033" max="12033" width="9.5703125" style="149" bestFit="1" customWidth="1"/>
    <col min="12034" max="12034" width="99.85546875" style="149" customWidth="1"/>
    <col min="12035" max="12035" width="9.42578125" style="149" customWidth="1"/>
    <col min="12036" max="12036" width="16.5703125" style="149" customWidth="1"/>
    <col min="12037" max="12288" width="9.140625" style="149"/>
    <col min="12289" max="12289" width="9.5703125" style="149" bestFit="1" customWidth="1"/>
    <col min="12290" max="12290" width="99.85546875" style="149" customWidth="1"/>
    <col min="12291" max="12291" width="9.42578125" style="149" customWidth="1"/>
    <col min="12292" max="12292" width="16.5703125" style="149" customWidth="1"/>
    <col min="12293" max="12544" width="9.140625" style="149"/>
    <col min="12545" max="12545" width="9.5703125" style="149" bestFit="1" customWidth="1"/>
    <col min="12546" max="12546" width="99.85546875" style="149" customWidth="1"/>
    <col min="12547" max="12547" width="9.42578125" style="149" customWidth="1"/>
    <col min="12548" max="12548" width="16.5703125" style="149" customWidth="1"/>
    <col min="12549" max="12800" width="9.140625" style="149"/>
    <col min="12801" max="12801" width="9.5703125" style="149" bestFit="1" customWidth="1"/>
    <col min="12802" max="12802" width="99.85546875" style="149" customWidth="1"/>
    <col min="12803" max="12803" width="9.42578125" style="149" customWidth="1"/>
    <col min="12804" max="12804" width="16.5703125" style="149" customWidth="1"/>
    <col min="12805" max="13056" width="9.140625" style="149"/>
    <col min="13057" max="13057" width="9.5703125" style="149" bestFit="1" customWidth="1"/>
    <col min="13058" max="13058" width="99.85546875" style="149" customWidth="1"/>
    <col min="13059" max="13059" width="9.42578125" style="149" customWidth="1"/>
    <col min="13060" max="13060" width="16.5703125" style="149" customWidth="1"/>
    <col min="13061" max="13312" width="9.140625" style="149"/>
    <col min="13313" max="13313" width="9.5703125" style="149" bestFit="1" customWidth="1"/>
    <col min="13314" max="13314" width="99.85546875" style="149" customWidth="1"/>
    <col min="13315" max="13315" width="9.42578125" style="149" customWidth="1"/>
    <col min="13316" max="13316" width="16.5703125" style="149" customWidth="1"/>
    <col min="13317" max="13568" width="9.140625" style="149"/>
    <col min="13569" max="13569" width="9.5703125" style="149" bestFit="1" customWidth="1"/>
    <col min="13570" max="13570" width="99.85546875" style="149" customWidth="1"/>
    <col min="13571" max="13571" width="9.42578125" style="149" customWidth="1"/>
    <col min="13572" max="13572" width="16.5703125" style="149" customWidth="1"/>
    <col min="13573" max="13824" width="9.140625" style="149"/>
    <col min="13825" max="13825" width="9.5703125" style="149" bestFit="1" customWidth="1"/>
    <col min="13826" max="13826" width="99.85546875" style="149" customWidth="1"/>
    <col min="13827" max="13827" width="9.42578125" style="149" customWidth="1"/>
    <col min="13828" max="13828" width="16.5703125" style="149" customWidth="1"/>
    <col min="13829" max="14080" width="9.140625" style="149"/>
    <col min="14081" max="14081" width="9.5703125" style="149" bestFit="1" customWidth="1"/>
    <col min="14082" max="14082" width="99.85546875" style="149" customWidth="1"/>
    <col min="14083" max="14083" width="9.42578125" style="149" customWidth="1"/>
    <col min="14084" max="14084" width="16.5703125" style="149" customWidth="1"/>
    <col min="14085" max="14336" width="9.140625" style="149"/>
    <col min="14337" max="14337" width="9.5703125" style="149" bestFit="1" customWidth="1"/>
    <col min="14338" max="14338" width="99.85546875" style="149" customWidth="1"/>
    <col min="14339" max="14339" width="9.42578125" style="149" customWidth="1"/>
    <col min="14340" max="14340" width="16.5703125" style="149" customWidth="1"/>
    <col min="14341" max="14592" width="9.140625" style="149"/>
    <col min="14593" max="14593" width="9.5703125" style="149" bestFit="1" customWidth="1"/>
    <col min="14594" max="14594" width="99.85546875" style="149" customWidth="1"/>
    <col min="14595" max="14595" width="9.42578125" style="149" customWidth="1"/>
    <col min="14596" max="14596" width="16.5703125" style="149" customWidth="1"/>
    <col min="14597" max="14848" width="9.140625" style="149"/>
    <col min="14849" max="14849" width="9.5703125" style="149" bestFit="1" customWidth="1"/>
    <col min="14850" max="14850" width="99.85546875" style="149" customWidth="1"/>
    <col min="14851" max="14851" width="9.42578125" style="149" customWidth="1"/>
    <col min="14852" max="14852" width="16.5703125" style="149" customWidth="1"/>
    <col min="14853" max="15104" width="9.140625" style="149"/>
    <col min="15105" max="15105" width="9.5703125" style="149" bestFit="1" customWidth="1"/>
    <col min="15106" max="15106" width="99.85546875" style="149" customWidth="1"/>
    <col min="15107" max="15107" width="9.42578125" style="149" customWidth="1"/>
    <col min="15108" max="15108" width="16.5703125" style="149" customWidth="1"/>
    <col min="15109" max="15360" width="9.140625" style="149"/>
    <col min="15361" max="15361" width="9.5703125" style="149" bestFit="1" customWidth="1"/>
    <col min="15362" max="15362" width="99.85546875" style="149" customWidth="1"/>
    <col min="15363" max="15363" width="9.42578125" style="149" customWidth="1"/>
    <col min="15364" max="15364" width="16.5703125" style="149" customWidth="1"/>
    <col min="15365" max="15616" width="9.140625" style="149"/>
    <col min="15617" max="15617" width="9.5703125" style="149" bestFit="1" customWidth="1"/>
    <col min="15618" max="15618" width="99.85546875" style="149" customWidth="1"/>
    <col min="15619" max="15619" width="9.42578125" style="149" customWidth="1"/>
    <col min="15620" max="15620" width="16.5703125" style="149" customWidth="1"/>
    <col min="15621" max="15872" width="9.140625" style="149"/>
    <col min="15873" max="15873" width="9.5703125" style="149" bestFit="1" customWidth="1"/>
    <col min="15874" max="15874" width="99.85546875" style="149" customWidth="1"/>
    <col min="15875" max="15875" width="9.42578125" style="149" customWidth="1"/>
    <col min="15876" max="15876" width="16.5703125" style="149" customWidth="1"/>
    <col min="15877" max="16128" width="9.140625" style="149"/>
    <col min="16129" max="16129" width="9.5703125" style="149" bestFit="1" customWidth="1"/>
    <col min="16130" max="16130" width="99.85546875" style="149" customWidth="1"/>
    <col min="16131" max="16131" width="9.42578125" style="149" customWidth="1"/>
    <col min="16132" max="16132" width="16.5703125" style="149" customWidth="1"/>
    <col min="16133" max="16384" width="9.140625" style="149"/>
  </cols>
  <sheetData>
    <row r="1" spans="1:7" x14ac:dyDescent="0.2">
      <c r="A1" s="1500"/>
      <c r="B1" s="1500"/>
      <c r="C1" s="1500"/>
      <c r="D1" s="1500"/>
    </row>
    <row r="2" spans="1:7" x14ac:dyDescent="0.2">
      <c r="A2" s="1501" t="s">
        <v>679</v>
      </c>
      <c r="B2" s="1501"/>
      <c r="C2" s="1501"/>
      <c r="D2" s="1501"/>
    </row>
    <row r="3" spans="1:7" x14ac:dyDescent="0.2">
      <c r="A3" s="1501" t="s">
        <v>1063</v>
      </c>
      <c r="B3" s="1501"/>
      <c r="C3" s="1501"/>
      <c r="D3" s="1501"/>
    </row>
    <row r="4" spans="1:7" x14ac:dyDescent="0.2">
      <c r="B4" s="150"/>
      <c r="C4" s="150"/>
      <c r="D4" s="150"/>
    </row>
    <row r="5" spans="1:7" ht="15.75" thickBot="1" x14ac:dyDescent="0.25">
      <c r="D5" s="151" t="s">
        <v>1</v>
      </c>
    </row>
    <row r="6" spans="1:7" s="154" customFormat="1" ht="15.75" thickBot="1" x14ac:dyDescent="0.3">
      <c r="A6" s="152"/>
      <c r="B6" s="153" t="s">
        <v>259</v>
      </c>
      <c r="C6" s="153" t="s">
        <v>260</v>
      </c>
      <c r="D6" s="1292" t="s">
        <v>4</v>
      </c>
      <c r="E6"/>
      <c r="F6"/>
      <c r="G6"/>
    </row>
    <row r="7" spans="1:7" s="154" customFormat="1" ht="15.75" thickBot="1" x14ac:dyDescent="0.3">
      <c r="A7" s="167"/>
      <c r="B7" s="168">
        <v>1</v>
      </c>
      <c r="C7" s="168">
        <v>2</v>
      </c>
      <c r="D7" s="1293">
        <v>3</v>
      </c>
      <c r="E7"/>
      <c r="F7"/>
      <c r="G7"/>
    </row>
    <row r="8" spans="1:7" s="154" customFormat="1" x14ac:dyDescent="0.25">
      <c r="A8" s="166" t="s">
        <v>267</v>
      </c>
      <c r="B8" s="1120" t="s">
        <v>997</v>
      </c>
      <c r="C8" s="1121" t="s">
        <v>998</v>
      </c>
      <c r="D8" s="1123">
        <v>2086480.375157</v>
      </c>
    </row>
    <row r="9" spans="1:7" s="154" customFormat="1" x14ac:dyDescent="0.25">
      <c r="A9" s="155" t="s">
        <v>268</v>
      </c>
      <c r="B9" s="1120" t="s">
        <v>999</v>
      </c>
      <c r="C9" s="1122" t="s">
        <v>1000</v>
      </c>
      <c r="D9" s="1124">
        <v>-124920.31484400001</v>
      </c>
    </row>
    <row r="10" spans="1:7" s="154" customFormat="1" x14ac:dyDescent="0.25">
      <c r="A10" s="155" t="s">
        <v>629</v>
      </c>
      <c r="B10" s="1120" t="s">
        <v>1001</v>
      </c>
      <c r="C10" s="1122" t="s">
        <v>1002</v>
      </c>
      <c r="D10" s="1124">
        <v>109440.549701</v>
      </c>
    </row>
    <row r="11" spans="1:7" s="154" customFormat="1" x14ac:dyDescent="0.25">
      <c r="A11" s="155" t="s">
        <v>630</v>
      </c>
      <c r="B11" s="1120" t="s">
        <v>1003</v>
      </c>
      <c r="C11" s="1122" t="s">
        <v>1004</v>
      </c>
      <c r="D11" s="1124">
        <v>-195.81209599999997</v>
      </c>
    </row>
    <row r="12" spans="1:7" s="154" customFormat="1" x14ac:dyDescent="0.25">
      <c r="A12" s="155" t="s">
        <v>644</v>
      </c>
      <c r="B12" s="1120" t="s">
        <v>1005</v>
      </c>
      <c r="C12" s="1122" t="s">
        <v>1006</v>
      </c>
      <c r="D12" s="1124">
        <v>1344718.2410860001</v>
      </c>
      <c r="G12" s="154" t="s">
        <v>765</v>
      </c>
    </row>
    <row r="13" spans="1:7" s="154" customFormat="1" ht="30" x14ac:dyDescent="0.25">
      <c r="A13" s="156">
        <v>2</v>
      </c>
      <c r="B13" s="157" t="s">
        <v>271</v>
      </c>
      <c r="C13" s="158"/>
      <c r="D13" s="1124">
        <v>3415523.0390040004</v>
      </c>
    </row>
    <row r="14" spans="1:7" s="154" customFormat="1" ht="15.75" thickBot="1" x14ac:dyDescent="0.3">
      <c r="A14" s="159">
        <v>3</v>
      </c>
      <c r="B14" s="160" t="s">
        <v>269</v>
      </c>
      <c r="C14" s="161"/>
      <c r="D14" s="1125">
        <v>20235387.190000001</v>
      </c>
    </row>
    <row r="15" spans="1:7" s="154" customFormat="1" ht="20.25" customHeight="1" thickBot="1" x14ac:dyDescent="0.3">
      <c r="A15" s="162">
        <v>4</v>
      </c>
      <c r="B15" s="163" t="s">
        <v>270</v>
      </c>
      <c r="C15" s="164"/>
      <c r="D15" s="1126">
        <v>0.16878960639270082</v>
      </c>
    </row>
    <row r="16" spans="1:7" x14ac:dyDescent="0.2">
      <c r="B16" s="165"/>
    </row>
  </sheetData>
  <sheetProtection algorithmName="SHA-512" hashValue="kYpC4wVDWTsL26f69WoF19VqRerLeXABEw1rHpRk2joYoDGgwRskOU6lcdVFq+j4rTE0vzu94Zz+4jSdh1k8eg==" saltValue="KPArhNJmpCCGhS3WTf0Nog==" spinCount="100000" sheet="1" objects="1" scenarios="1"/>
  <mergeCells count="3">
    <mergeCell ref="A1:D1"/>
    <mergeCell ref="A2:D2"/>
    <mergeCell ref="A3:D3"/>
  </mergeCells>
  <printOptions horizontalCentered="1"/>
  <pageMargins left="0.28000000000000003" right="0.31" top="1.1499999999999999" bottom="0.98425196850393704" header="0.31496062992126" footer="0.31496062992126"/>
  <pageSetup paperSize="9" orientation="landscape" r:id="rId1"/>
  <headerFooter alignWithMargins="0">
    <oddHeader>&amp;L&amp;"Tahoma,Bold"Банка/Штедилница__________________&amp;R&amp;"Tahoma,Bold"Образец ВПВО</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pageSetUpPr fitToPage="1"/>
  </sheetPr>
  <dimension ref="A2:H16"/>
  <sheetViews>
    <sheetView showGridLines="0" topLeftCell="C1" zoomScale="110" zoomScaleNormal="110" workbookViewId="0">
      <selection activeCell="F9" sqref="F9"/>
    </sheetView>
  </sheetViews>
  <sheetFormatPr defaultColWidth="9.140625" defaultRowHeight="15" x14ac:dyDescent="0.25"/>
  <cols>
    <col min="1" max="1" width="10" style="175" customWidth="1"/>
    <col min="2" max="2" width="49" style="175" customWidth="1"/>
    <col min="3" max="3" width="146.7109375" style="175" customWidth="1"/>
    <col min="4" max="4" width="7" customWidth="1"/>
    <col min="5" max="5" width="19.42578125" bestFit="1" customWidth="1"/>
    <col min="6" max="6" width="15.85546875" bestFit="1" customWidth="1"/>
    <col min="9" max="16384" width="9.140625" style="175"/>
  </cols>
  <sheetData>
    <row r="2" spans="1:3" x14ac:dyDescent="0.25">
      <c r="A2" s="1309" t="s">
        <v>753</v>
      </c>
      <c r="B2" s="1309"/>
      <c r="C2" s="1309"/>
    </row>
    <row r="3" spans="1:3" ht="15.75" thickBot="1" x14ac:dyDescent="0.3">
      <c r="A3" s="1"/>
      <c r="B3" s="1"/>
      <c r="C3" s="241"/>
    </row>
    <row r="4" spans="1:3" ht="29.25" thickBot="1" x14ac:dyDescent="0.3">
      <c r="A4" s="242" t="s">
        <v>0</v>
      </c>
      <c r="B4" s="243" t="s">
        <v>442</v>
      </c>
      <c r="C4" s="244" t="s">
        <v>29</v>
      </c>
    </row>
    <row r="5" spans="1:3" ht="15.75" thickBot="1" x14ac:dyDescent="0.3">
      <c r="A5" s="344">
        <v>1</v>
      </c>
      <c r="B5" s="345">
        <v>2</v>
      </c>
      <c r="C5" s="354">
        <v>3</v>
      </c>
    </row>
    <row r="6" spans="1:3" ht="171.75" thickBot="1" x14ac:dyDescent="0.3">
      <c r="A6" s="346">
        <v>1</v>
      </c>
      <c r="B6" s="348" t="s">
        <v>494</v>
      </c>
      <c r="C6" s="870" t="s">
        <v>1007</v>
      </c>
    </row>
    <row r="7" spans="1:3" ht="213.75" x14ac:dyDescent="0.25">
      <c r="A7" s="342">
        <v>2</v>
      </c>
      <c r="B7" s="349" t="s">
        <v>379</v>
      </c>
      <c r="C7" s="870" t="s">
        <v>1008</v>
      </c>
    </row>
    <row r="8" spans="1:3" ht="86.25" thickBot="1" x14ac:dyDescent="0.3">
      <c r="A8" s="342">
        <v>3</v>
      </c>
      <c r="B8" s="350" t="s">
        <v>380</v>
      </c>
      <c r="C8" s="871" t="s">
        <v>1009</v>
      </c>
    </row>
    <row r="9" spans="1:3" ht="143.25" thickBot="1" x14ac:dyDescent="0.3">
      <c r="A9" s="342">
        <v>4</v>
      </c>
      <c r="B9" s="350" t="s">
        <v>356</v>
      </c>
      <c r="C9" s="870" t="s">
        <v>1010</v>
      </c>
    </row>
    <row r="10" spans="1:3" ht="285" x14ac:dyDescent="0.25">
      <c r="A10" s="342">
        <v>5</v>
      </c>
      <c r="B10" s="350" t="s">
        <v>495</v>
      </c>
      <c r="C10" s="870" t="s">
        <v>1027</v>
      </c>
    </row>
    <row r="11" spans="1:3" ht="15.75" thickBot="1" x14ac:dyDescent="0.3">
      <c r="A11" s="343">
        <v>6</v>
      </c>
      <c r="B11" s="351" t="s">
        <v>358</v>
      </c>
      <c r="C11" s="352" t="s">
        <v>989</v>
      </c>
    </row>
    <row r="12" spans="1:3" x14ac:dyDescent="0.25">
      <c r="A12" s="96"/>
    </row>
    <row r="13" spans="1:3" x14ac:dyDescent="0.25">
      <c r="A13" s="176"/>
    </row>
    <row r="14" spans="1:3" x14ac:dyDescent="0.25">
      <c r="A14" s="176"/>
    </row>
    <row r="15" spans="1:3" x14ac:dyDescent="0.25">
      <c r="A15" s="96"/>
    </row>
    <row r="16" spans="1:3" x14ac:dyDescent="0.25">
      <c r="A16" s="96"/>
    </row>
  </sheetData>
  <sheetProtection algorithmName="SHA-512" hashValue="6XcPmT+cZNZsCFD7kkZAsXcGPsGFoTaFrg1/r7VRD7BKriciH5rOIJ6jIhzf4UExnzh1c6YSmx6O/8tGGQj/Vg==" saltValue="3wYYBon4XL/wz61JU8saOw==" spinCount="100000" sheet="1" objects="1" scenarios="1"/>
  <mergeCells count="1">
    <mergeCell ref="A2:C2"/>
  </mergeCells>
  <printOptions horizontalCentered="1"/>
  <pageMargins left="0.70866141732283505" right="0.70866141732283505" top="0.74803149606299202" bottom="0.74803149606299202" header="0.31496062992126" footer="0.31496062992126"/>
  <pageSetup paperSize="9" orientation="landscape" r:id="rId1"/>
  <headerFooter>
    <oddHeader>&amp;L&amp;"Tahoma,Bold"Банка/Штедилница________________________________&amp;R&amp;"Tahoma,Bold"Образец ЛРК</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2:F13"/>
  <sheetViews>
    <sheetView showGridLines="0" zoomScaleNormal="100" zoomScalePageLayoutView="90" workbookViewId="0">
      <selection activeCell="F9" sqref="F9"/>
    </sheetView>
  </sheetViews>
  <sheetFormatPr defaultColWidth="9.140625" defaultRowHeight="14.25" x14ac:dyDescent="0.2"/>
  <cols>
    <col min="1" max="1" width="9.140625" style="1"/>
    <col min="2" max="2" width="48.5703125" style="1" customWidth="1"/>
    <col min="3" max="3" width="115.85546875" style="1" customWidth="1"/>
    <col min="4" max="4" width="9.140625" style="1" customWidth="1"/>
    <col min="5" max="5" width="19.42578125" style="1" bestFit="1" customWidth="1"/>
    <col min="6" max="6" width="13.85546875" style="1" customWidth="1"/>
    <col min="7" max="16384" width="9.140625" style="1"/>
  </cols>
  <sheetData>
    <row r="2" spans="1:6" ht="14.25" customHeight="1" x14ac:dyDescent="0.2">
      <c r="A2" s="1307" t="s">
        <v>754</v>
      </c>
      <c r="B2" s="1307"/>
      <c r="C2" s="1307"/>
      <c r="F2" s="876"/>
    </row>
    <row r="3" spans="1:6" ht="15" thickBot="1" x14ac:dyDescent="0.25">
      <c r="A3" s="347"/>
      <c r="B3" s="353"/>
      <c r="C3" s="353"/>
    </row>
    <row r="4" spans="1:6" ht="46.5" customHeight="1" thickBot="1" x14ac:dyDescent="0.3">
      <c r="A4" s="242" t="s">
        <v>0</v>
      </c>
      <c r="B4" s="243" t="s">
        <v>381</v>
      </c>
      <c r="C4" s="244" t="s">
        <v>29</v>
      </c>
      <c r="D4"/>
      <c r="E4"/>
      <c r="F4"/>
    </row>
    <row r="5" spans="1:6" ht="15.75" thickBot="1" x14ac:dyDescent="0.3">
      <c r="A5" s="344">
        <v>1</v>
      </c>
      <c r="B5" s="345">
        <v>2</v>
      </c>
      <c r="C5" s="354">
        <v>3</v>
      </c>
      <c r="D5"/>
      <c r="E5"/>
      <c r="F5"/>
    </row>
    <row r="6" spans="1:6" ht="71.25" x14ac:dyDescent="0.2">
      <c r="A6" s="182">
        <v>1</v>
      </c>
      <c r="B6" s="870" t="s">
        <v>620</v>
      </c>
      <c r="C6" s="870" t="s">
        <v>1011</v>
      </c>
    </row>
    <row r="7" spans="1:6" ht="42.75" x14ac:dyDescent="0.2">
      <c r="A7" s="169">
        <v>2</v>
      </c>
      <c r="B7" s="871" t="s">
        <v>382</v>
      </c>
      <c r="C7" s="871" t="s">
        <v>1012</v>
      </c>
    </row>
    <row r="8" spans="1:6" ht="57" x14ac:dyDescent="0.2">
      <c r="A8" s="183">
        <v>3</v>
      </c>
      <c r="B8" s="871" t="s">
        <v>383</v>
      </c>
      <c r="C8" s="871" t="s">
        <v>1013</v>
      </c>
    </row>
    <row r="9" spans="1:6" ht="71.25" x14ac:dyDescent="0.2">
      <c r="A9" s="169">
        <v>4</v>
      </c>
      <c r="B9" s="871" t="s">
        <v>384</v>
      </c>
      <c r="C9" s="871" t="s">
        <v>1014</v>
      </c>
    </row>
    <row r="10" spans="1:6" ht="28.5" x14ac:dyDescent="0.2">
      <c r="A10" s="169">
        <v>5</v>
      </c>
      <c r="B10" s="871" t="s">
        <v>496</v>
      </c>
      <c r="C10" s="871" t="s">
        <v>1015</v>
      </c>
    </row>
    <row r="11" spans="1:6" ht="15" thickBot="1" x14ac:dyDescent="0.25">
      <c r="A11" s="170">
        <v>6</v>
      </c>
      <c r="B11" s="872" t="s">
        <v>385</v>
      </c>
      <c r="C11" s="1127" t="s">
        <v>989</v>
      </c>
    </row>
    <row r="12" spans="1:6" x14ac:dyDescent="0.2">
      <c r="B12" s="174"/>
    </row>
    <row r="13" spans="1:6" x14ac:dyDescent="0.2">
      <c r="B13" s="174"/>
    </row>
  </sheetData>
  <sheetProtection algorithmName="SHA-512" hashValue="aK3XsqKa3oWJ1XQLA8CXwkMVRqKqPz6CZobG47rypC8R3Jk2vQKNzZibFF0bS44aPLhBbwApzlmY+8ODOylByA==" saltValue="XRv36R5mqc9qAU8EZnu3xw==" spinCount="100000" sheet="1" objects="1" scenarios="1"/>
  <mergeCells count="1">
    <mergeCell ref="A2:C2"/>
  </mergeCells>
  <printOptions horizontalCentered="1"/>
  <pageMargins left="0.70866141732283505" right="0.70866141732283505" top="0.74803149606299202" bottom="0.74803149606299202" header="0.31496062992126" footer="0.31496062992126"/>
  <pageSetup paperSize="9" orientation="landscape" r:id="rId1"/>
  <headerFooter>
    <oddHeader>&amp;L&amp;"Tahoma,Bold"Банка/Штедилница________________________________&amp;R&amp;"Tahoma,Bold"Образец  СПЛКВ</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pageSetUpPr fitToPage="1"/>
  </sheetPr>
  <dimension ref="A1:Q37"/>
  <sheetViews>
    <sheetView showGridLines="0" zoomScaleNormal="100" workbookViewId="0">
      <selection activeCell="F9" sqref="F9"/>
    </sheetView>
  </sheetViews>
  <sheetFormatPr defaultColWidth="9.140625" defaultRowHeight="15" x14ac:dyDescent="0.25"/>
  <cols>
    <col min="1" max="1" width="6.42578125" style="1" customWidth="1"/>
    <col min="2" max="2" width="8.42578125" style="1" customWidth="1"/>
    <col min="3" max="3" width="64.42578125" style="1" customWidth="1"/>
    <col min="4" max="7" width="18" style="1" bestFit="1" customWidth="1"/>
    <col min="8" max="8" width="19.140625" style="1" customWidth="1"/>
    <col min="9" max="9" width="6.85546875" customWidth="1"/>
    <col min="10" max="10" width="19.42578125" bestFit="1" customWidth="1"/>
    <col min="11" max="11" width="15.85546875" bestFit="1" customWidth="1"/>
    <col min="18" max="16384" width="9.140625" style="1"/>
  </cols>
  <sheetData>
    <row r="1" spans="1:8" x14ac:dyDescent="0.25">
      <c r="B1" s="1310" t="s">
        <v>756</v>
      </c>
      <c r="C1" s="1310"/>
      <c r="D1" s="1310"/>
      <c r="E1" s="1310"/>
      <c r="F1" s="1310"/>
      <c r="G1" s="1310"/>
      <c r="H1" s="1310"/>
    </row>
    <row r="2" spans="1:8" ht="15.75" thickBot="1" x14ac:dyDescent="0.3">
      <c r="A2" s="178"/>
      <c r="C2" s="177"/>
      <c r="H2" s="1" t="s">
        <v>1</v>
      </c>
    </row>
    <row r="3" spans="1:8" ht="15" customHeight="1" x14ac:dyDescent="0.25">
      <c r="B3" s="1509" t="s">
        <v>0</v>
      </c>
      <c r="C3" s="1511" t="s">
        <v>3</v>
      </c>
      <c r="D3" s="1506" t="s">
        <v>4</v>
      </c>
      <c r="E3" s="1507"/>
      <c r="F3" s="1507"/>
      <c r="G3" s="1508"/>
      <c r="H3" s="1513" t="s">
        <v>450</v>
      </c>
    </row>
    <row r="4" spans="1:8" ht="15.75" customHeight="1" thickBot="1" x14ac:dyDescent="0.3">
      <c r="B4" s="1510"/>
      <c r="C4" s="1512"/>
      <c r="D4" s="473" t="s">
        <v>275</v>
      </c>
      <c r="E4" s="472" t="s">
        <v>276</v>
      </c>
      <c r="F4" s="472" t="s">
        <v>277</v>
      </c>
      <c r="G4" s="474" t="s">
        <v>278</v>
      </c>
      <c r="H4" s="1514"/>
    </row>
    <row r="5" spans="1:8" ht="15.75" customHeight="1" thickBot="1" x14ac:dyDescent="0.3">
      <c r="B5" s="477">
        <v>1</v>
      </c>
      <c r="C5" s="479">
        <v>2</v>
      </c>
      <c r="D5" s="477">
        <v>3</v>
      </c>
      <c r="E5" s="478">
        <v>4</v>
      </c>
      <c r="F5" s="478">
        <v>5</v>
      </c>
      <c r="G5" s="483">
        <v>6</v>
      </c>
      <c r="H5" s="482" t="s">
        <v>452</v>
      </c>
    </row>
    <row r="6" spans="1:8" ht="15" customHeight="1" thickBot="1" x14ac:dyDescent="0.3">
      <c r="B6" s="1515" t="s">
        <v>497</v>
      </c>
      <c r="C6" s="1516"/>
      <c r="D6" s="534"/>
      <c r="E6" s="529"/>
      <c r="F6" s="529"/>
      <c r="G6" s="535"/>
      <c r="H6" s="530"/>
    </row>
    <row r="7" spans="1:8" ht="15" customHeight="1" x14ac:dyDescent="0.25">
      <c r="B7" s="536">
        <v>1</v>
      </c>
      <c r="C7" s="537" t="s">
        <v>460</v>
      </c>
      <c r="D7" s="1128">
        <v>23964481.089472353</v>
      </c>
      <c r="E7" s="1129">
        <v>23594913.352632914</v>
      </c>
      <c r="F7" s="1129">
        <v>22308246.363993891</v>
      </c>
      <c r="G7" s="1130">
        <v>21346774.388993893</v>
      </c>
      <c r="H7" s="1131">
        <v>22803603.798773259</v>
      </c>
    </row>
    <row r="8" spans="1:8" ht="15" customHeight="1" x14ac:dyDescent="0.25">
      <c r="B8" s="464">
        <v>1.1000000000000001</v>
      </c>
      <c r="C8" s="484" t="s">
        <v>443</v>
      </c>
      <c r="D8" s="1132">
        <v>2047521.3035000004</v>
      </c>
      <c r="E8" s="1133">
        <v>2097386.9334166669</v>
      </c>
      <c r="F8" s="1133">
        <v>2128253.1740833335</v>
      </c>
      <c r="G8" s="1134">
        <v>2187896.9465833339</v>
      </c>
      <c r="H8" s="1135">
        <v>2115264.5893958337</v>
      </c>
    </row>
    <row r="9" spans="1:8" ht="15" customHeight="1" x14ac:dyDescent="0.25">
      <c r="B9" s="464">
        <v>1.2</v>
      </c>
      <c r="C9" s="484" t="s">
        <v>468</v>
      </c>
      <c r="D9" s="1136">
        <v>6156091.5043333322</v>
      </c>
      <c r="E9" s="1137">
        <v>6381536.2988333339</v>
      </c>
      <c r="F9" s="1137">
        <v>5582712.7786666658</v>
      </c>
      <c r="G9" s="1138">
        <v>5047676.0153333331</v>
      </c>
      <c r="H9" s="1135">
        <v>5792004.1492916662</v>
      </c>
    </row>
    <row r="10" spans="1:8" ht="29.25" x14ac:dyDescent="0.25">
      <c r="B10" s="464">
        <v>1.3</v>
      </c>
      <c r="C10" s="485" t="s">
        <v>444</v>
      </c>
      <c r="D10" s="1136">
        <v>1558228.7625000002</v>
      </c>
      <c r="E10" s="1133">
        <v>1363984.5883333331</v>
      </c>
      <c r="F10" s="1133">
        <v>1343541.4416666667</v>
      </c>
      <c r="G10" s="1138">
        <v>1325457.8883333334</v>
      </c>
      <c r="H10" s="1135">
        <v>1397803.1702083333</v>
      </c>
    </row>
    <row r="11" spans="1:8" x14ac:dyDescent="0.25">
      <c r="B11" s="464">
        <v>1.4</v>
      </c>
      <c r="C11" s="485" t="s">
        <v>461</v>
      </c>
      <c r="D11" s="1136">
        <v>14202639.519139022</v>
      </c>
      <c r="E11" s="1139">
        <v>13752005.53204958</v>
      </c>
      <c r="F11" s="1139">
        <v>13253738.969577223</v>
      </c>
      <c r="G11" s="1138">
        <v>12785743.538743893</v>
      </c>
      <c r="H11" s="1135">
        <v>13498531.889877429</v>
      </c>
    </row>
    <row r="12" spans="1:8" ht="14.25" customHeight="1" x14ac:dyDescent="0.25">
      <c r="B12" s="528">
        <v>2</v>
      </c>
      <c r="C12" s="533" t="s">
        <v>462</v>
      </c>
      <c r="D12" s="1140">
        <v>0</v>
      </c>
      <c r="E12" s="1141">
        <v>0</v>
      </c>
      <c r="F12" s="1141">
        <v>0</v>
      </c>
      <c r="G12" s="1142">
        <v>0</v>
      </c>
      <c r="H12" s="1135">
        <v>0</v>
      </c>
    </row>
    <row r="13" spans="1:8" ht="14.25" customHeight="1" x14ac:dyDescent="0.25">
      <c r="B13" s="464">
        <v>2.1</v>
      </c>
      <c r="C13" s="486" t="s">
        <v>463</v>
      </c>
      <c r="D13" s="1136"/>
      <c r="E13" s="1143"/>
      <c r="F13" s="1137"/>
      <c r="G13" s="1138"/>
      <c r="H13" s="1135">
        <v>0</v>
      </c>
    </row>
    <row r="14" spans="1:8" ht="14.25" customHeight="1" thickBot="1" x14ac:dyDescent="0.3">
      <c r="B14" s="538">
        <v>2.2000000000000002</v>
      </c>
      <c r="C14" s="539" t="s">
        <v>464</v>
      </c>
      <c r="D14" s="1144"/>
      <c r="E14" s="1139"/>
      <c r="F14" s="1145"/>
      <c r="G14" s="1146"/>
      <c r="H14" s="1147">
        <v>0</v>
      </c>
    </row>
    <row r="15" spans="1:8" ht="15.75" thickBot="1" x14ac:dyDescent="0.3">
      <c r="B15" s="531">
        <v>3</v>
      </c>
      <c r="C15" s="532" t="s">
        <v>447</v>
      </c>
      <c r="D15" s="1148">
        <v>23964481.089472353</v>
      </c>
      <c r="E15" s="1149">
        <v>23594913.352632914</v>
      </c>
      <c r="F15" s="1149">
        <v>22308246.363993891</v>
      </c>
      <c r="G15" s="1150">
        <v>21346774.388993893</v>
      </c>
      <c r="H15" s="1151">
        <v>22803603.798773259</v>
      </c>
    </row>
    <row r="16" spans="1:8" ht="15" customHeight="1" thickBot="1" x14ac:dyDescent="0.3">
      <c r="B16" s="1517" t="s">
        <v>458</v>
      </c>
      <c r="C16" s="1518"/>
      <c r="D16" s="1152"/>
      <c r="E16" s="1153"/>
      <c r="F16" s="1153"/>
      <c r="G16" s="1154"/>
      <c r="H16" s="1154"/>
    </row>
    <row r="17" spans="2:8" x14ac:dyDescent="0.25">
      <c r="B17" s="536">
        <v>4</v>
      </c>
      <c r="C17" s="543" t="s">
        <v>279</v>
      </c>
      <c r="D17" s="1155">
        <v>2314014.1809557495</v>
      </c>
      <c r="E17" s="1156">
        <v>2223800.2472083922</v>
      </c>
      <c r="F17" s="1156">
        <v>2143470.6877526431</v>
      </c>
      <c r="G17" s="1157">
        <v>2059767.6112943101</v>
      </c>
      <c r="H17" s="1131">
        <v>2185263.1818027738</v>
      </c>
    </row>
    <row r="18" spans="2:8" x14ac:dyDescent="0.25">
      <c r="B18" s="464">
        <v>4.0999999999999996</v>
      </c>
      <c r="C18" s="476" t="s">
        <v>445</v>
      </c>
      <c r="D18" s="1158">
        <v>764261.23173994583</v>
      </c>
      <c r="E18" s="1137">
        <v>732000.01284086809</v>
      </c>
      <c r="F18" s="1137">
        <v>704472.38301758899</v>
      </c>
      <c r="G18" s="1159">
        <v>681258.56230925571</v>
      </c>
      <c r="H18" s="1135">
        <v>720498.04747691471</v>
      </c>
    </row>
    <row r="19" spans="2:8" x14ac:dyDescent="0.25">
      <c r="B19" s="464">
        <v>4.2</v>
      </c>
      <c r="C19" s="476" t="s">
        <v>451</v>
      </c>
      <c r="D19" s="1158">
        <v>1549752.9492158038</v>
      </c>
      <c r="E19" s="1133">
        <v>1491800.2343675243</v>
      </c>
      <c r="F19" s="1133">
        <v>1438998.304735054</v>
      </c>
      <c r="G19" s="1159">
        <v>1378509.0489850543</v>
      </c>
      <c r="H19" s="1135">
        <v>1464765.1343258591</v>
      </c>
    </row>
    <row r="20" spans="2:8" x14ac:dyDescent="0.25">
      <c r="B20" s="464">
        <v>5</v>
      </c>
      <c r="C20" s="475" t="s">
        <v>280</v>
      </c>
      <c r="D20" s="1158">
        <v>0</v>
      </c>
      <c r="E20" s="1133">
        <v>0</v>
      </c>
      <c r="F20" s="1133">
        <v>0</v>
      </c>
      <c r="G20" s="1159">
        <v>0</v>
      </c>
      <c r="H20" s="1135">
        <v>0</v>
      </c>
    </row>
    <row r="21" spans="2:8" x14ac:dyDescent="0.25">
      <c r="B21" s="464">
        <v>6</v>
      </c>
      <c r="C21" s="475" t="s">
        <v>281</v>
      </c>
      <c r="D21" s="1158">
        <v>0</v>
      </c>
      <c r="E21" s="1133">
        <v>0</v>
      </c>
      <c r="F21" s="1133">
        <v>0</v>
      </c>
      <c r="G21" s="1159">
        <v>0</v>
      </c>
      <c r="H21" s="1135">
        <v>0</v>
      </c>
    </row>
    <row r="22" spans="2:8" x14ac:dyDescent="0.25">
      <c r="B22" s="464">
        <v>7</v>
      </c>
      <c r="C22" s="475" t="s">
        <v>282</v>
      </c>
      <c r="D22" s="1158">
        <v>11427060.584139697</v>
      </c>
      <c r="E22" s="1133">
        <v>11049854.364279406</v>
      </c>
      <c r="F22" s="1133">
        <v>10640044.824806375</v>
      </c>
      <c r="G22" s="1159">
        <v>10082613.153973045</v>
      </c>
      <c r="H22" s="1135">
        <v>10799893.23179963</v>
      </c>
    </row>
    <row r="23" spans="2:8" x14ac:dyDescent="0.25">
      <c r="B23" s="464">
        <v>8</v>
      </c>
      <c r="C23" s="475" t="s">
        <v>283</v>
      </c>
      <c r="D23" s="1158">
        <v>272172.68199626642</v>
      </c>
      <c r="E23" s="1133">
        <v>267397.8014129331</v>
      </c>
      <c r="F23" s="1133">
        <v>261363.76812500003</v>
      </c>
      <c r="G23" s="1159">
        <v>259263.36575000003</v>
      </c>
      <c r="H23" s="1135">
        <v>265049.40432104992</v>
      </c>
    </row>
    <row r="24" spans="2:8" ht="15.75" thickBot="1" x14ac:dyDescent="0.3">
      <c r="B24" s="538">
        <v>9</v>
      </c>
      <c r="C24" s="542" t="s">
        <v>446</v>
      </c>
      <c r="D24" s="1160">
        <v>2981689.2021998041</v>
      </c>
      <c r="E24" s="1161">
        <v>2823395.1858247295</v>
      </c>
      <c r="F24" s="1161">
        <v>2724717.580333259</v>
      </c>
      <c r="G24" s="1162">
        <v>2705711.3077082587</v>
      </c>
      <c r="H24" s="1147">
        <v>2808878.3190165125</v>
      </c>
    </row>
    <row r="25" spans="2:8" ht="15.75" thickBot="1" x14ac:dyDescent="0.3">
      <c r="B25" s="548">
        <v>10</v>
      </c>
      <c r="C25" s="549" t="s">
        <v>449</v>
      </c>
      <c r="D25" s="1163">
        <v>16994936.649291519</v>
      </c>
      <c r="E25" s="1164">
        <v>16364447.59872546</v>
      </c>
      <c r="F25" s="1164">
        <v>15769596.861017277</v>
      </c>
      <c r="G25" s="1165">
        <v>15107355.438725613</v>
      </c>
      <c r="H25" s="1166">
        <v>16059084.136939967</v>
      </c>
    </row>
    <row r="26" spans="2:8" ht="14.25" customHeight="1" thickBot="1" x14ac:dyDescent="0.3">
      <c r="B26" s="1504" t="s">
        <v>459</v>
      </c>
      <c r="C26" s="1505"/>
      <c r="D26" s="1152"/>
      <c r="E26" s="1153"/>
      <c r="F26" s="1153"/>
      <c r="G26" s="1154"/>
      <c r="H26" s="1167"/>
    </row>
    <row r="27" spans="2:8" x14ac:dyDescent="0.25">
      <c r="B27" s="540">
        <v>11</v>
      </c>
      <c r="C27" s="541" t="s">
        <v>284</v>
      </c>
      <c r="D27" s="1168">
        <v>4306583.6552525721</v>
      </c>
      <c r="E27" s="1169">
        <v>4545650.4825997492</v>
      </c>
      <c r="F27" s="1169">
        <v>4653549.2381805098</v>
      </c>
      <c r="G27" s="1170">
        <v>4813474.2277638437</v>
      </c>
      <c r="H27" s="1131">
        <v>4579814.400949169</v>
      </c>
    </row>
    <row r="28" spans="2:8" ht="28.5" x14ac:dyDescent="0.25">
      <c r="B28" s="464">
        <v>12</v>
      </c>
      <c r="C28" s="475" t="s">
        <v>466</v>
      </c>
      <c r="D28" s="1158">
        <v>0</v>
      </c>
      <c r="E28" s="1133">
        <v>0</v>
      </c>
      <c r="F28" s="1133">
        <v>0</v>
      </c>
      <c r="G28" s="1159">
        <v>0</v>
      </c>
      <c r="H28" s="1135">
        <v>0</v>
      </c>
    </row>
    <row r="29" spans="2:8" x14ac:dyDescent="0.25">
      <c r="B29" s="464">
        <v>13</v>
      </c>
      <c r="C29" s="475" t="s">
        <v>285</v>
      </c>
      <c r="D29" s="1158">
        <v>0</v>
      </c>
      <c r="E29" s="1133">
        <v>0</v>
      </c>
      <c r="F29" s="1133">
        <v>0</v>
      </c>
      <c r="G29" s="1159">
        <v>0</v>
      </c>
      <c r="H29" s="1135">
        <v>0</v>
      </c>
    </row>
    <row r="30" spans="2:8" ht="15.75" thickBot="1" x14ac:dyDescent="0.3">
      <c r="B30" s="464">
        <v>14</v>
      </c>
      <c r="C30" s="475" t="s">
        <v>465</v>
      </c>
      <c r="D30" s="1171">
        <v>0</v>
      </c>
      <c r="E30" s="1161">
        <v>0</v>
      </c>
      <c r="F30" s="1161">
        <v>0</v>
      </c>
      <c r="G30" s="1162">
        <v>0</v>
      </c>
      <c r="H30" s="1147">
        <v>0</v>
      </c>
    </row>
    <row r="31" spans="2:8" ht="15.75" thickBot="1" x14ac:dyDescent="0.3">
      <c r="B31" s="546">
        <v>15</v>
      </c>
      <c r="C31" s="547" t="s">
        <v>448</v>
      </c>
      <c r="D31" s="1163">
        <v>4306583.6552525721</v>
      </c>
      <c r="E31" s="1164">
        <v>4545650.4825997492</v>
      </c>
      <c r="F31" s="1164">
        <v>4653549.2381805098</v>
      </c>
      <c r="G31" s="1165">
        <v>4813474.2277638437</v>
      </c>
      <c r="H31" s="1166">
        <v>4579814.400949169</v>
      </c>
    </row>
    <row r="32" spans="2:8" ht="14.25" customHeight="1" thickBot="1" x14ac:dyDescent="0.3">
      <c r="B32" s="1502" t="s">
        <v>757</v>
      </c>
      <c r="C32" s="1503"/>
      <c r="D32" s="1172"/>
      <c r="E32" s="1173"/>
      <c r="F32" s="1173"/>
      <c r="G32" s="1174"/>
      <c r="H32" s="1175"/>
    </row>
    <row r="33" spans="2:8" x14ac:dyDescent="0.25">
      <c r="B33" s="544">
        <v>16</v>
      </c>
      <c r="C33" s="545" t="s">
        <v>286</v>
      </c>
      <c r="D33" s="1176">
        <v>23964481.089472398</v>
      </c>
      <c r="E33" s="1177">
        <v>23594913.352632914</v>
      </c>
      <c r="F33" s="1177">
        <v>22308246.363993894</v>
      </c>
      <c r="G33" s="1178">
        <v>21346774.386371974</v>
      </c>
      <c r="H33" s="1131">
        <v>22803603.798117794</v>
      </c>
    </row>
    <row r="34" spans="2:8" x14ac:dyDescent="0.25">
      <c r="B34" s="180">
        <v>17</v>
      </c>
      <c r="C34" s="480" t="s">
        <v>287</v>
      </c>
      <c r="D34" s="1179">
        <v>12688352.994038945</v>
      </c>
      <c r="E34" s="1180">
        <v>11818797.116125712</v>
      </c>
      <c r="F34" s="1180">
        <v>11116047.622836767</v>
      </c>
      <c r="G34" s="1181">
        <v>10293881.20845902</v>
      </c>
      <c r="H34" s="1166">
        <v>11479269.735365111</v>
      </c>
    </row>
    <row r="35" spans="2:8" ht="15.75" thickBot="1" x14ac:dyDescent="0.3">
      <c r="B35" s="181">
        <v>18</v>
      </c>
      <c r="C35" s="481" t="s">
        <v>755</v>
      </c>
      <c r="D35" s="1182">
        <v>190.88068451674562</v>
      </c>
      <c r="E35" s="1183">
        <v>202.05533192012751</v>
      </c>
      <c r="F35" s="1183">
        <v>203.17620529239571</v>
      </c>
      <c r="G35" s="1184">
        <v>209.32</v>
      </c>
      <c r="H35" s="1185">
        <v>201.3580554323172</v>
      </c>
    </row>
    <row r="37" spans="2:8" x14ac:dyDescent="0.25">
      <c r="B37" s="179"/>
    </row>
  </sheetData>
  <sheetProtection algorithmName="SHA-512" hashValue="/S+bYZiMZCSAMbCGSq8SHLcr0ps/XQWjvZg6G8pNo/5UeSagLo/xqOOovT+p2fgfdR+dbQb4A2MtcuD0HRlIVA==" saltValue="kWlulwWWihujCc2csdHMfw==" spinCount="100000" sheet="1" objects="1" scenarios="1"/>
  <mergeCells count="9">
    <mergeCell ref="B1:H1"/>
    <mergeCell ref="B32:C32"/>
    <mergeCell ref="B26:C26"/>
    <mergeCell ref="D3:G3"/>
    <mergeCell ref="B3:B4"/>
    <mergeCell ref="C3:C4"/>
    <mergeCell ref="H3:H4"/>
    <mergeCell ref="B6:C6"/>
    <mergeCell ref="B16:C16"/>
  </mergeCells>
  <printOptions horizontalCentered="1"/>
  <pageMargins left="0.25" right="0.25" top="0.75" bottom="0.75" header="0.3" footer="0.3"/>
  <pageSetup paperSize="9" scale="92" orientation="landscape" r:id="rId1"/>
  <headerFooter>
    <oddHeader>&amp;L&amp;"Tahoma,Bold"Банка/Штедилница________________________________&amp;R&amp;"Tahoma,Bold"Образец СПЛО</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pageSetUpPr fitToPage="1"/>
  </sheetPr>
  <dimension ref="A2:BF40"/>
  <sheetViews>
    <sheetView showGridLines="0" zoomScaleNormal="100" zoomScalePageLayoutView="80" workbookViewId="0">
      <selection activeCell="F9" sqref="F9"/>
    </sheetView>
  </sheetViews>
  <sheetFormatPr defaultColWidth="11.42578125" defaultRowHeight="14.25" x14ac:dyDescent="0.2"/>
  <cols>
    <col min="1" max="1" width="6.42578125" style="124" bestFit="1" customWidth="1"/>
    <col min="2" max="2" width="45.28515625" style="124" customWidth="1"/>
    <col min="3" max="3" width="17.7109375" style="124" customWidth="1"/>
    <col min="4" max="4" width="20.28515625" style="124" customWidth="1"/>
    <col min="5" max="5" width="24.28515625" style="124" customWidth="1"/>
    <col min="6" max="6" width="7.28515625" style="124" customWidth="1"/>
    <col min="7" max="7" width="19.42578125" style="123" bestFit="1" customWidth="1"/>
    <col min="8" max="8" width="12.42578125" style="123" customWidth="1"/>
    <col min="9" max="254" width="11.42578125" style="123"/>
    <col min="255" max="255" width="2.5703125" style="123" customWidth="1"/>
    <col min="256" max="256" width="6.42578125" style="123" bestFit="1" customWidth="1"/>
    <col min="257" max="257" width="45.28515625" style="123" customWidth="1"/>
    <col min="258" max="258" width="17.7109375" style="123" customWidth="1"/>
    <col min="259" max="259" width="20.28515625" style="123" customWidth="1"/>
    <col min="260" max="260" width="21" style="123" customWidth="1"/>
    <col min="261" max="510" width="11.42578125" style="123"/>
    <col min="511" max="511" width="2.5703125" style="123" customWidth="1"/>
    <col min="512" max="512" width="6.42578125" style="123" bestFit="1" customWidth="1"/>
    <col min="513" max="513" width="45.28515625" style="123" customWidth="1"/>
    <col min="514" max="514" width="17.7109375" style="123" customWidth="1"/>
    <col min="515" max="515" width="20.28515625" style="123" customWidth="1"/>
    <col min="516" max="516" width="21" style="123" customWidth="1"/>
    <col min="517" max="766" width="11.42578125" style="123"/>
    <col min="767" max="767" width="2.5703125" style="123" customWidth="1"/>
    <col min="768" max="768" width="6.42578125" style="123" bestFit="1" customWidth="1"/>
    <col min="769" max="769" width="45.28515625" style="123" customWidth="1"/>
    <col min="770" max="770" width="17.7109375" style="123" customWidth="1"/>
    <col min="771" max="771" width="20.28515625" style="123" customWidth="1"/>
    <col min="772" max="772" width="21" style="123" customWidth="1"/>
    <col min="773" max="1022" width="11.42578125" style="123"/>
    <col min="1023" max="1023" width="2.5703125" style="123" customWidth="1"/>
    <col min="1024" max="1024" width="6.42578125" style="123" bestFit="1" customWidth="1"/>
    <col min="1025" max="1025" width="45.28515625" style="123" customWidth="1"/>
    <col min="1026" max="1026" width="17.7109375" style="123" customWidth="1"/>
    <col min="1027" max="1027" width="20.28515625" style="123" customWidth="1"/>
    <col min="1028" max="1028" width="21" style="123" customWidth="1"/>
    <col min="1029" max="1278" width="11.42578125" style="123"/>
    <col min="1279" max="1279" width="2.5703125" style="123" customWidth="1"/>
    <col min="1280" max="1280" width="6.42578125" style="123" bestFit="1" customWidth="1"/>
    <col min="1281" max="1281" width="45.28515625" style="123" customWidth="1"/>
    <col min="1282" max="1282" width="17.7109375" style="123" customWidth="1"/>
    <col min="1283" max="1283" width="20.28515625" style="123" customWidth="1"/>
    <col min="1284" max="1284" width="21" style="123" customWidth="1"/>
    <col min="1285" max="1534" width="11.42578125" style="123"/>
    <col min="1535" max="1535" width="2.5703125" style="123" customWidth="1"/>
    <col min="1536" max="1536" width="6.42578125" style="123" bestFit="1" customWidth="1"/>
    <col min="1537" max="1537" width="45.28515625" style="123" customWidth="1"/>
    <col min="1538" max="1538" width="17.7109375" style="123" customWidth="1"/>
    <col min="1539" max="1539" width="20.28515625" style="123" customWidth="1"/>
    <col min="1540" max="1540" width="21" style="123" customWidth="1"/>
    <col min="1541" max="1790" width="11.42578125" style="123"/>
    <col min="1791" max="1791" width="2.5703125" style="123" customWidth="1"/>
    <col min="1792" max="1792" width="6.42578125" style="123" bestFit="1" customWidth="1"/>
    <col min="1793" max="1793" width="45.28515625" style="123" customWidth="1"/>
    <col min="1794" max="1794" width="17.7109375" style="123" customWidth="1"/>
    <col min="1795" max="1795" width="20.28515625" style="123" customWidth="1"/>
    <col min="1796" max="1796" width="21" style="123" customWidth="1"/>
    <col min="1797" max="2046" width="11.42578125" style="123"/>
    <col min="2047" max="2047" width="2.5703125" style="123" customWidth="1"/>
    <col min="2048" max="2048" width="6.42578125" style="123" bestFit="1" customWidth="1"/>
    <col min="2049" max="2049" width="45.28515625" style="123" customWidth="1"/>
    <col min="2050" max="2050" width="17.7109375" style="123" customWidth="1"/>
    <col min="2051" max="2051" width="20.28515625" style="123" customWidth="1"/>
    <col min="2052" max="2052" width="21" style="123" customWidth="1"/>
    <col min="2053" max="2302" width="11.42578125" style="123"/>
    <col min="2303" max="2303" width="2.5703125" style="123" customWidth="1"/>
    <col min="2304" max="2304" width="6.42578125" style="123" bestFit="1" customWidth="1"/>
    <col min="2305" max="2305" width="45.28515625" style="123" customWidth="1"/>
    <col min="2306" max="2306" width="17.7109375" style="123" customWidth="1"/>
    <col min="2307" max="2307" width="20.28515625" style="123" customWidth="1"/>
    <col min="2308" max="2308" width="21" style="123" customWidth="1"/>
    <col min="2309" max="2558" width="11.42578125" style="123"/>
    <col min="2559" max="2559" width="2.5703125" style="123" customWidth="1"/>
    <col min="2560" max="2560" width="6.42578125" style="123" bestFit="1" customWidth="1"/>
    <col min="2561" max="2561" width="45.28515625" style="123" customWidth="1"/>
    <col min="2562" max="2562" width="17.7109375" style="123" customWidth="1"/>
    <col min="2563" max="2563" width="20.28515625" style="123" customWidth="1"/>
    <col min="2564" max="2564" width="21" style="123" customWidth="1"/>
    <col min="2565" max="2814" width="11.42578125" style="123"/>
    <col min="2815" max="2815" width="2.5703125" style="123" customWidth="1"/>
    <col min="2816" max="2816" width="6.42578125" style="123" bestFit="1" customWidth="1"/>
    <col min="2817" max="2817" width="45.28515625" style="123" customWidth="1"/>
    <col min="2818" max="2818" width="17.7109375" style="123" customWidth="1"/>
    <col min="2819" max="2819" width="20.28515625" style="123" customWidth="1"/>
    <col min="2820" max="2820" width="21" style="123" customWidth="1"/>
    <col min="2821" max="3070" width="11.42578125" style="123"/>
    <col min="3071" max="3071" width="2.5703125" style="123" customWidth="1"/>
    <col min="3072" max="3072" width="6.42578125" style="123" bestFit="1" customWidth="1"/>
    <col min="3073" max="3073" width="45.28515625" style="123" customWidth="1"/>
    <col min="3074" max="3074" width="17.7109375" style="123" customWidth="1"/>
    <col min="3075" max="3075" width="20.28515625" style="123" customWidth="1"/>
    <col min="3076" max="3076" width="21" style="123" customWidth="1"/>
    <col min="3077" max="3326" width="11.42578125" style="123"/>
    <col min="3327" max="3327" width="2.5703125" style="123" customWidth="1"/>
    <col min="3328" max="3328" width="6.42578125" style="123" bestFit="1" customWidth="1"/>
    <col min="3329" max="3329" width="45.28515625" style="123" customWidth="1"/>
    <col min="3330" max="3330" width="17.7109375" style="123" customWidth="1"/>
    <col min="3331" max="3331" width="20.28515625" style="123" customWidth="1"/>
    <col min="3332" max="3332" width="21" style="123" customWidth="1"/>
    <col min="3333" max="3582" width="11.42578125" style="123"/>
    <col min="3583" max="3583" width="2.5703125" style="123" customWidth="1"/>
    <col min="3584" max="3584" width="6.42578125" style="123" bestFit="1" customWidth="1"/>
    <col min="3585" max="3585" width="45.28515625" style="123" customWidth="1"/>
    <col min="3586" max="3586" width="17.7109375" style="123" customWidth="1"/>
    <col min="3587" max="3587" width="20.28515625" style="123" customWidth="1"/>
    <col min="3588" max="3588" width="21" style="123" customWidth="1"/>
    <col min="3589" max="3838" width="11.42578125" style="123"/>
    <col min="3839" max="3839" width="2.5703125" style="123" customWidth="1"/>
    <col min="3840" max="3840" width="6.42578125" style="123" bestFit="1" customWidth="1"/>
    <col min="3841" max="3841" width="45.28515625" style="123" customWidth="1"/>
    <col min="3842" max="3842" width="17.7109375" style="123" customWidth="1"/>
    <col min="3843" max="3843" width="20.28515625" style="123" customWidth="1"/>
    <col min="3844" max="3844" width="21" style="123" customWidth="1"/>
    <col min="3845" max="4094" width="11.42578125" style="123"/>
    <col min="4095" max="4095" width="2.5703125" style="123" customWidth="1"/>
    <col min="4096" max="4096" width="6.42578125" style="123" bestFit="1" customWidth="1"/>
    <col min="4097" max="4097" width="45.28515625" style="123" customWidth="1"/>
    <col min="4098" max="4098" width="17.7109375" style="123" customWidth="1"/>
    <col min="4099" max="4099" width="20.28515625" style="123" customWidth="1"/>
    <col min="4100" max="4100" width="21" style="123" customWidth="1"/>
    <col min="4101" max="4350" width="11.42578125" style="123"/>
    <col min="4351" max="4351" width="2.5703125" style="123" customWidth="1"/>
    <col min="4352" max="4352" width="6.42578125" style="123" bestFit="1" customWidth="1"/>
    <col min="4353" max="4353" width="45.28515625" style="123" customWidth="1"/>
    <col min="4354" max="4354" width="17.7109375" style="123" customWidth="1"/>
    <col min="4355" max="4355" width="20.28515625" style="123" customWidth="1"/>
    <col min="4356" max="4356" width="21" style="123" customWidth="1"/>
    <col min="4357" max="4606" width="11.42578125" style="123"/>
    <col min="4607" max="4607" width="2.5703125" style="123" customWidth="1"/>
    <col min="4608" max="4608" width="6.42578125" style="123" bestFit="1" customWidth="1"/>
    <col min="4609" max="4609" width="45.28515625" style="123" customWidth="1"/>
    <col min="4610" max="4610" width="17.7109375" style="123" customWidth="1"/>
    <col min="4611" max="4611" width="20.28515625" style="123" customWidth="1"/>
    <col min="4612" max="4612" width="21" style="123" customWidth="1"/>
    <col min="4613" max="4862" width="11.42578125" style="123"/>
    <col min="4863" max="4863" width="2.5703125" style="123" customWidth="1"/>
    <col min="4864" max="4864" width="6.42578125" style="123" bestFit="1" customWidth="1"/>
    <col min="4865" max="4865" width="45.28515625" style="123" customWidth="1"/>
    <col min="4866" max="4866" width="17.7109375" style="123" customWidth="1"/>
    <col min="4867" max="4867" width="20.28515625" style="123" customWidth="1"/>
    <col min="4868" max="4868" width="21" style="123" customWidth="1"/>
    <col min="4869" max="5118" width="11.42578125" style="123"/>
    <col min="5119" max="5119" width="2.5703125" style="123" customWidth="1"/>
    <col min="5120" max="5120" width="6.42578125" style="123" bestFit="1" customWidth="1"/>
    <col min="5121" max="5121" width="45.28515625" style="123" customWidth="1"/>
    <col min="5122" max="5122" width="17.7109375" style="123" customWidth="1"/>
    <col min="5123" max="5123" width="20.28515625" style="123" customWidth="1"/>
    <col min="5124" max="5124" width="21" style="123" customWidth="1"/>
    <col min="5125" max="5374" width="11.42578125" style="123"/>
    <col min="5375" max="5375" width="2.5703125" style="123" customWidth="1"/>
    <col min="5376" max="5376" width="6.42578125" style="123" bestFit="1" customWidth="1"/>
    <col min="5377" max="5377" width="45.28515625" style="123" customWidth="1"/>
    <col min="5378" max="5378" width="17.7109375" style="123" customWidth="1"/>
    <col min="5379" max="5379" width="20.28515625" style="123" customWidth="1"/>
    <col min="5380" max="5380" width="21" style="123" customWidth="1"/>
    <col min="5381" max="5630" width="11.42578125" style="123"/>
    <col min="5631" max="5631" width="2.5703125" style="123" customWidth="1"/>
    <col min="5632" max="5632" width="6.42578125" style="123" bestFit="1" customWidth="1"/>
    <col min="5633" max="5633" width="45.28515625" style="123" customWidth="1"/>
    <col min="5634" max="5634" width="17.7109375" style="123" customWidth="1"/>
    <col min="5635" max="5635" width="20.28515625" style="123" customWidth="1"/>
    <col min="5636" max="5636" width="21" style="123" customWidth="1"/>
    <col min="5637" max="5886" width="11.42578125" style="123"/>
    <col min="5887" max="5887" width="2.5703125" style="123" customWidth="1"/>
    <col min="5888" max="5888" width="6.42578125" style="123" bestFit="1" customWidth="1"/>
    <col min="5889" max="5889" width="45.28515625" style="123" customWidth="1"/>
    <col min="5890" max="5890" width="17.7109375" style="123" customWidth="1"/>
    <col min="5891" max="5891" width="20.28515625" style="123" customWidth="1"/>
    <col min="5892" max="5892" width="21" style="123" customWidth="1"/>
    <col min="5893" max="6142" width="11.42578125" style="123"/>
    <col min="6143" max="6143" width="2.5703125" style="123" customWidth="1"/>
    <col min="6144" max="6144" width="6.42578125" style="123" bestFit="1" customWidth="1"/>
    <col min="6145" max="6145" width="45.28515625" style="123" customWidth="1"/>
    <col min="6146" max="6146" width="17.7109375" style="123" customWidth="1"/>
    <col min="6147" max="6147" width="20.28515625" style="123" customWidth="1"/>
    <col min="6148" max="6148" width="21" style="123" customWidth="1"/>
    <col min="6149" max="6398" width="11.42578125" style="123"/>
    <col min="6399" max="6399" width="2.5703125" style="123" customWidth="1"/>
    <col min="6400" max="6400" width="6.42578125" style="123" bestFit="1" customWidth="1"/>
    <col min="6401" max="6401" width="45.28515625" style="123" customWidth="1"/>
    <col min="6402" max="6402" width="17.7109375" style="123" customWidth="1"/>
    <col min="6403" max="6403" width="20.28515625" style="123" customWidth="1"/>
    <col min="6404" max="6404" width="21" style="123" customWidth="1"/>
    <col min="6405" max="6654" width="11.42578125" style="123"/>
    <col min="6655" max="6655" width="2.5703125" style="123" customWidth="1"/>
    <col min="6656" max="6656" width="6.42578125" style="123" bestFit="1" customWidth="1"/>
    <col min="6657" max="6657" width="45.28515625" style="123" customWidth="1"/>
    <col min="6658" max="6658" width="17.7109375" style="123" customWidth="1"/>
    <col min="6659" max="6659" width="20.28515625" style="123" customWidth="1"/>
    <col min="6660" max="6660" width="21" style="123" customWidth="1"/>
    <col min="6661" max="6910" width="11.42578125" style="123"/>
    <col min="6911" max="6911" width="2.5703125" style="123" customWidth="1"/>
    <col min="6912" max="6912" width="6.42578125" style="123" bestFit="1" customWidth="1"/>
    <col min="6913" max="6913" width="45.28515625" style="123" customWidth="1"/>
    <col min="6914" max="6914" width="17.7109375" style="123" customWidth="1"/>
    <col min="6915" max="6915" width="20.28515625" style="123" customWidth="1"/>
    <col min="6916" max="6916" width="21" style="123" customWidth="1"/>
    <col min="6917" max="7166" width="11.42578125" style="123"/>
    <col min="7167" max="7167" width="2.5703125" style="123" customWidth="1"/>
    <col min="7168" max="7168" width="6.42578125" style="123" bestFit="1" customWidth="1"/>
    <col min="7169" max="7169" width="45.28515625" style="123" customWidth="1"/>
    <col min="7170" max="7170" width="17.7109375" style="123" customWidth="1"/>
    <col min="7171" max="7171" width="20.28515625" style="123" customWidth="1"/>
    <col min="7172" max="7172" width="21" style="123" customWidth="1"/>
    <col min="7173" max="7422" width="11.42578125" style="123"/>
    <col min="7423" max="7423" width="2.5703125" style="123" customWidth="1"/>
    <col min="7424" max="7424" width="6.42578125" style="123" bestFit="1" customWidth="1"/>
    <col min="7425" max="7425" width="45.28515625" style="123" customWidth="1"/>
    <col min="7426" max="7426" width="17.7109375" style="123" customWidth="1"/>
    <col min="7427" max="7427" width="20.28515625" style="123" customWidth="1"/>
    <col min="7428" max="7428" width="21" style="123" customWidth="1"/>
    <col min="7429" max="7678" width="11.42578125" style="123"/>
    <col min="7679" max="7679" width="2.5703125" style="123" customWidth="1"/>
    <col min="7680" max="7680" width="6.42578125" style="123" bestFit="1" customWidth="1"/>
    <col min="7681" max="7681" width="45.28515625" style="123" customWidth="1"/>
    <col min="7682" max="7682" width="17.7109375" style="123" customWidth="1"/>
    <col min="7683" max="7683" width="20.28515625" style="123" customWidth="1"/>
    <col min="7684" max="7684" width="21" style="123" customWidth="1"/>
    <col min="7685" max="7934" width="11.42578125" style="123"/>
    <col min="7935" max="7935" width="2.5703125" style="123" customWidth="1"/>
    <col min="7936" max="7936" width="6.42578125" style="123" bestFit="1" customWidth="1"/>
    <col min="7937" max="7937" width="45.28515625" style="123" customWidth="1"/>
    <col min="7938" max="7938" width="17.7109375" style="123" customWidth="1"/>
    <col min="7939" max="7939" width="20.28515625" style="123" customWidth="1"/>
    <col min="7940" max="7940" width="21" style="123" customWidth="1"/>
    <col min="7941" max="8190" width="11.42578125" style="123"/>
    <col min="8191" max="8191" width="2.5703125" style="123" customWidth="1"/>
    <col min="8192" max="8192" width="6.42578125" style="123" bestFit="1" customWidth="1"/>
    <col min="8193" max="8193" width="45.28515625" style="123" customWidth="1"/>
    <col min="8194" max="8194" width="17.7109375" style="123" customWidth="1"/>
    <col min="8195" max="8195" width="20.28515625" style="123" customWidth="1"/>
    <col min="8196" max="8196" width="21" style="123" customWidth="1"/>
    <col min="8197" max="8446" width="11.42578125" style="123"/>
    <col min="8447" max="8447" width="2.5703125" style="123" customWidth="1"/>
    <col min="8448" max="8448" width="6.42578125" style="123" bestFit="1" customWidth="1"/>
    <col min="8449" max="8449" width="45.28515625" style="123" customWidth="1"/>
    <col min="8450" max="8450" width="17.7109375" style="123" customWidth="1"/>
    <col min="8451" max="8451" width="20.28515625" style="123" customWidth="1"/>
    <col min="8452" max="8452" width="21" style="123" customWidth="1"/>
    <col min="8453" max="8702" width="11.42578125" style="123"/>
    <col min="8703" max="8703" width="2.5703125" style="123" customWidth="1"/>
    <col min="8704" max="8704" width="6.42578125" style="123" bestFit="1" customWidth="1"/>
    <col min="8705" max="8705" width="45.28515625" style="123" customWidth="1"/>
    <col min="8706" max="8706" width="17.7109375" style="123" customWidth="1"/>
    <col min="8707" max="8707" width="20.28515625" style="123" customWidth="1"/>
    <col min="8708" max="8708" width="21" style="123" customWidth="1"/>
    <col min="8709" max="8958" width="11.42578125" style="123"/>
    <col min="8959" max="8959" width="2.5703125" style="123" customWidth="1"/>
    <col min="8960" max="8960" width="6.42578125" style="123" bestFit="1" customWidth="1"/>
    <col min="8961" max="8961" width="45.28515625" style="123" customWidth="1"/>
    <col min="8962" max="8962" width="17.7109375" style="123" customWidth="1"/>
    <col min="8963" max="8963" width="20.28515625" style="123" customWidth="1"/>
    <col min="8964" max="8964" width="21" style="123" customWidth="1"/>
    <col min="8965" max="9214" width="11.42578125" style="123"/>
    <col min="9215" max="9215" width="2.5703125" style="123" customWidth="1"/>
    <col min="9216" max="9216" width="6.42578125" style="123" bestFit="1" customWidth="1"/>
    <col min="9217" max="9217" width="45.28515625" style="123" customWidth="1"/>
    <col min="9218" max="9218" width="17.7109375" style="123" customWidth="1"/>
    <col min="9219" max="9219" width="20.28515625" style="123" customWidth="1"/>
    <col min="9220" max="9220" width="21" style="123" customWidth="1"/>
    <col min="9221" max="9470" width="11.42578125" style="123"/>
    <col min="9471" max="9471" width="2.5703125" style="123" customWidth="1"/>
    <col min="9472" max="9472" width="6.42578125" style="123" bestFit="1" customWidth="1"/>
    <col min="9473" max="9473" width="45.28515625" style="123" customWidth="1"/>
    <col min="9474" max="9474" width="17.7109375" style="123" customWidth="1"/>
    <col min="9475" max="9475" width="20.28515625" style="123" customWidth="1"/>
    <col min="9476" max="9476" width="21" style="123" customWidth="1"/>
    <col min="9477" max="9726" width="11.42578125" style="123"/>
    <col min="9727" max="9727" width="2.5703125" style="123" customWidth="1"/>
    <col min="9728" max="9728" width="6.42578125" style="123" bestFit="1" customWidth="1"/>
    <col min="9729" max="9729" width="45.28515625" style="123" customWidth="1"/>
    <col min="9730" max="9730" width="17.7109375" style="123" customWidth="1"/>
    <col min="9731" max="9731" width="20.28515625" style="123" customWidth="1"/>
    <col min="9732" max="9732" width="21" style="123" customWidth="1"/>
    <col min="9733" max="9982" width="11.42578125" style="123"/>
    <col min="9983" max="9983" width="2.5703125" style="123" customWidth="1"/>
    <col min="9984" max="9984" width="6.42578125" style="123" bestFit="1" customWidth="1"/>
    <col min="9985" max="9985" width="45.28515625" style="123" customWidth="1"/>
    <col min="9986" max="9986" width="17.7109375" style="123" customWidth="1"/>
    <col min="9987" max="9987" width="20.28515625" style="123" customWidth="1"/>
    <col min="9988" max="9988" width="21" style="123" customWidth="1"/>
    <col min="9989" max="10238" width="11.42578125" style="123"/>
    <col min="10239" max="10239" width="2.5703125" style="123" customWidth="1"/>
    <col min="10240" max="10240" width="6.42578125" style="123" bestFit="1" customWidth="1"/>
    <col min="10241" max="10241" width="45.28515625" style="123" customWidth="1"/>
    <col min="10242" max="10242" width="17.7109375" style="123" customWidth="1"/>
    <col min="10243" max="10243" width="20.28515625" style="123" customWidth="1"/>
    <col min="10244" max="10244" width="21" style="123" customWidth="1"/>
    <col min="10245" max="10494" width="11.42578125" style="123"/>
    <col min="10495" max="10495" width="2.5703125" style="123" customWidth="1"/>
    <col min="10496" max="10496" width="6.42578125" style="123" bestFit="1" customWidth="1"/>
    <col min="10497" max="10497" width="45.28515625" style="123" customWidth="1"/>
    <col min="10498" max="10498" width="17.7109375" style="123" customWidth="1"/>
    <col min="10499" max="10499" width="20.28515625" style="123" customWidth="1"/>
    <col min="10500" max="10500" width="21" style="123" customWidth="1"/>
    <col min="10501" max="10750" width="11.42578125" style="123"/>
    <col min="10751" max="10751" width="2.5703125" style="123" customWidth="1"/>
    <col min="10752" max="10752" width="6.42578125" style="123" bestFit="1" customWidth="1"/>
    <col min="10753" max="10753" width="45.28515625" style="123" customWidth="1"/>
    <col min="10754" max="10754" width="17.7109375" style="123" customWidth="1"/>
    <col min="10755" max="10755" width="20.28515625" style="123" customWidth="1"/>
    <col min="10756" max="10756" width="21" style="123" customWidth="1"/>
    <col min="10757" max="11006" width="11.42578125" style="123"/>
    <col min="11007" max="11007" width="2.5703125" style="123" customWidth="1"/>
    <col min="11008" max="11008" width="6.42578125" style="123" bestFit="1" customWidth="1"/>
    <col min="11009" max="11009" width="45.28515625" style="123" customWidth="1"/>
    <col min="11010" max="11010" width="17.7109375" style="123" customWidth="1"/>
    <col min="11011" max="11011" width="20.28515625" style="123" customWidth="1"/>
    <col min="11012" max="11012" width="21" style="123" customWidth="1"/>
    <col min="11013" max="11262" width="11.42578125" style="123"/>
    <col min="11263" max="11263" width="2.5703125" style="123" customWidth="1"/>
    <col min="11264" max="11264" width="6.42578125" style="123" bestFit="1" customWidth="1"/>
    <col min="11265" max="11265" width="45.28515625" style="123" customWidth="1"/>
    <col min="11266" max="11266" width="17.7109375" style="123" customWidth="1"/>
    <col min="11267" max="11267" width="20.28515625" style="123" customWidth="1"/>
    <col min="11268" max="11268" width="21" style="123" customWidth="1"/>
    <col min="11269" max="11518" width="11.42578125" style="123"/>
    <col min="11519" max="11519" width="2.5703125" style="123" customWidth="1"/>
    <col min="11520" max="11520" width="6.42578125" style="123" bestFit="1" customWidth="1"/>
    <col min="11521" max="11521" width="45.28515625" style="123" customWidth="1"/>
    <col min="11522" max="11522" width="17.7109375" style="123" customWidth="1"/>
    <col min="11523" max="11523" width="20.28515625" style="123" customWidth="1"/>
    <col min="11524" max="11524" width="21" style="123" customWidth="1"/>
    <col min="11525" max="11774" width="11.42578125" style="123"/>
    <col min="11775" max="11775" width="2.5703125" style="123" customWidth="1"/>
    <col min="11776" max="11776" width="6.42578125" style="123" bestFit="1" customWidth="1"/>
    <col min="11777" max="11777" width="45.28515625" style="123" customWidth="1"/>
    <col min="11778" max="11778" width="17.7109375" style="123" customWidth="1"/>
    <col min="11779" max="11779" width="20.28515625" style="123" customWidth="1"/>
    <col min="11780" max="11780" width="21" style="123" customWidth="1"/>
    <col min="11781" max="12030" width="11.42578125" style="123"/>
    <col min="12031" max="12031" width="2.5703125" style="123" customWidth="1"/>
    <col min="12032" max="12032" width="6.42578125" style="123" bestFit="1" customWidth="1"/>
    <col min="12033" max="12033" width="45.28515625" style="123" customWidth="1"/>
    <col min="12034" max="12034" width="17.7109375" style="123" customWidth="1"/>
    <col min="12035" max="12035" width="20.28515625" style="123" customWidth="1"/>
    <col min="12036" max="12036" width="21" style="123" customWidth="1"/>
    <col min="12037" max="12286" width="11.42578125" style="123"/>
    <col min="12287" max="12287" width="2.5703125" style="123" customWidth="1"/>
    <col min="12288" max="12288" width="6.42578125" style="123" bestFit="1" customWidth="1"/>
    <col min="12289" max="12289" width="45.28515625" style="123" customWidth="1"/>
    <col min="12290" max="12290" width="17.7109375" style="123" customWidth="1"/>
    <col min="12291" max="12291" width="20.28515625" style="123" customWidth="1"/>
    <col min="12292" max="12292" width="21" style="123" customWidth="1"/>
    <col min="12293" max="12542" width="11.42578125" style="123"/>
    <col min="12543" max="12543" width="2.5703125" style="123" customWidth="1"/>
    <col min="12544" max="12544" width="6.42578125" style="123" bestFit="1" customWidth="1"/>
    <col min="12545" max="12545" width="45.28515625" style="123" customWidth="1"/>
    <col min="12546" max="12546" width="17.7109375" style="123" customWidth="1"/>
    <col min="12547" max="12547" width="20.28515625" style="123" customWidth="1"/>
    <col min="12548" max="12548" width="21" style="123" customWidth="1"/>
    <col min="12549" max="12798" width="11.42578125" style="123"/>
    <col min="12799" max="12799" width="2.5703125" style="123" customWidth="1"/>
    <col min="12800" max="12800" width="6.42578125" style="123" bestFit="1" customWidth="1"/>
    <col min="12801" max="12801" width="45.28515625" style="123" customWidth="1"/>
    <col min="12802" max="12802" width="17.7109375" style="123" customWidth="1"/>
    <col min="12803" max="12803" width="20.28515625" style="123" customWidth="1"/>
    <col min="12804" max="12804" width="21" style="123" customWidth="1"/>
    <col min="12805" max="13054" width="11.42578125" style="123"/>
    <col min="13055" max="13055" width="2.5703125" style="123" customWidth="1"/>
    <col min="13056" max="13056" width="6.42578125" style="123" bestFit="1" customWidth="1"/>
    <col min="13057" max="13057" width="45.28515625" style="123" customWidth="1"/>
    <col min="13058" max="13058" width="17.7109375" style="123" customWidth="1"/>
    <col min="13059" max="13059" width="20.28515625" style="123" customWidth="1"/>
    <col min="13060" max="13060" width="21" style="123" customWidth="1"/>
    <col min="13061" max="13310" width="11.42578125" style="123"/>
    <col min="13311" max="13311" width="2.5703125" style="123" customWidth="1"/>
    <col min="13312" max="13312" width="6.42578125" style="123" bestFit="1" customWidth="1"/>
    <col min="13313" max="13313" width="45.28515625" style="123" customWidth="1"/>
    <col min="13314" max="13314" width="17.7109375" style="123" customWidth="1"/>
    <col min="13315" max="13315" width="20.28515625" style="123" customWidth="1"/>
    <col min="13316" max="13316" width="21" style="123" customWidth="1"/>
    <col min="13317" max="13566" width="11.42578125" style="123"/>
    <col min="13567" max="13567" width="2.5703125" style="123" customWidth="1"/>
    <col min="13568" max="13568" width="6.42578125" style="123" bestFit="1" customWidth="1"/>
    <col min="13569" max="13569" width="45.28515625" style="123" customWidth="1"/>
    <col min="13570" max="13570" width="17.7109375" style="123" customWidth="1"/>
    <col min="13571" max="13571" width="20.28515625" style="123" customWidth="1"/>
    <col min="13572" max="13572" width="21" style="123" customWidth="1"/>
    <col min="13573" max="13822" width="11.42578125" style="123"/>
    <col min="13823" max="13823" width="2.5703125" style="123" customWidth="1"/>
    <col min="13824" max="13824" width="6.42578125" style="123" bestFit="1" customWidth="1"/>
    <col min="13825" max="13825" width="45.28515625" style="123" customWidth="1"/>
    <col min="13826" max="13826" width="17.7109375" style="123" customWidth="1"/>
    <col min="13827" max="13827" width="20.28515625" style="123" customWidth="1"/>
    <col min="13828" max="13828" width="21" style="123" customWidth="1"/>
    <col min="13829" max="14078" width="11.42578125" style="123"/>
    <col min="14079" max="14079" width="2.5703125" style="123" customWidth="1"/>
    <col min="14080" max="14080" width="6.42578125" style="123" bestFit="1" customWidth="1"/>
    <col min="14081" max="14081" width="45.28515625" style="123" customWidth="1"/>
    <col min="14082" max="14082" width="17.7109375" style="123" customWidth="1"/>
    <col min="14083" max="14083" width="20.28515625" style="123" customWidth="1"/>
    <col min="14084" max="14084" width="21" style="123" customWidth="1"/>
    <col min="14085" max="14334" width="11.42578125" style="123"/>
    <col min="14335" max="14335" width="2.5703125" style="123" customWidth="1"/>
    <col min="14336" max="14336" width="6.42578125" style="123" bestFit="1" customWidth="1"/>
    <col min="14337" max="14337" width="45.28515625" style="123" customWidth="1"/>
    <col min="14338" max="14338" width="17.7109375" style="123" customWidth="1"/>
    <col min="14339" max="14339" width="20.28515625" style="123" customWidth="1"/>
    <col min="14340" max="14340" width="21" style="123" customWidth="1"/>
    <col min="14341" max="14590" width="11.42578125" style="123"/>
    <col min="14591" max="14591" width="2.5703125" style="123" customWidth="1"/>
    <col min="14592" max="14592" width="6.42578125" style="123" bestFit="1" customWidth="1"/>
    <col min="14593" max="14593" width="45.28515625" style="123" customWidth="1"/>
    <col min="14594" max="14594" width="17.7109375" style="123" customWidth="1"/>
    <col min="14595" max="14595" width="20.28515625" style="123" customWidth="1"/>
    <col min="14596" max="14596" width="21" style="123" customWidth="1"/>
    <col min="14597" max="14846" width="11.42578125" style="123"/>
    <col min="14847" max="14847" width="2.5703125" style="123" customWidth="1"/>
    <col min="14848" max="14848" width="6.42578125" style="123" bestFit="1" customWidth="1"/>
    <col min="14849" max="14849" width="45.28515625" style="123" customWidth="1"/>
    <col min="14850" max="14850" width="17.7109375" style="123" customWidth="1"/>
    <col min="14851" max="14851" width="20.28515625" style="123" customWidth="1"/>
    <col min="14852" max="14852" width="21" style="123" customWidth="1"/>
    <col min="14853" max="15102" width="11.42578125" style="123"/>
    <col min="15103" max="15103" width="2.5703125" style="123" customWidth="1"/>
    <col min="15104" max="15104" width="6.42578125" style="123" bestFit="1" customWidth="1"/>
    <col min="15105" max="15105" width="45.28515625" style="123" customWidth="1"/>
    <col min="15106" max="15106" width="17.7109375" style="123" customWidth="1"/>
    <col min="15107" max="15107" width="20.28515625" style="123" customWidth="1"/>
    <col min="15108" max="15108" width="21" style="123" customWidth="1"/>
    <col min="15109" max="15358" width="11.42578125" style="123"/>
    <col min="15359" max="15359" width="2.5703125" style="123" customWidth="1"/>
    <col min="15360" max="15360" width="6.42578125" style="123" bestFit="1" customWidth="1"/>
    <col min="15361" max="15361" width="45.28515625" style="123" customWidth="1"/>
    <col min="15362" max="15362" width="17.7109375" style="123" customWidth="1"/>
    <col min="15363" max="15363" width="20.28515625" style="123" customWidth="1"/>
    <col min="15364" max="15364" width="21" style="123" customWidth="1"/>
    <col min="15365" max="15614" width="11.42578125" style="123"/>
    <col min="15615" max="15615" width="2.5703125" style="123" customWidth="1"/>
    <col min="15616" max="15616" width="6.42578125" style="123" bestFit="1" customWidth="1"/>
    <col min="15617" max="15617" width="45.28515625" style="123" customWidth="1"/>
    <col min="15618" max="15618" width="17.7109375" style="123" customWidth="1"/>
    <col min="15619" max="15619" width="20.28515625" style="123" customWidth="1"/>
    <col min="15620" max="15620" width="21" style="123" customWidth="1"/>
    <col min="15621" max="15870" width="11.42578125" style="123"/>
    <col min="15871" max="15871" width="2.5703125" style="123" customWidth="1"/>
    <col min="15872" max="15872" width="6.42578125" style="123" bestFit="1" customWidth="1"/>
    <col min="15873" max="15873" width="45.28515625" style="123" customWidth="1"/>
    <col min="15874" max="15874" width="17.7109375" style="123" customWidth="1"/>
    <col min="15875" max="15875" width="20.28515625" style="123" customWidth="1"/>
    <col min="15876" max="15876" width="21" style="123" customWidth="1"/>
    <col min="15877" max="16126" width="11.42578125" style="123"/>
    <col min="16127" max="16127" width="2.5703125" style="123" customWidth="1"/>
    <col min="16128" max="16128" width="6.42578125" style="123" bestFit="1" customWidth="1"/>
    <col min="16129" max="16129" width="45.28515625" style="123" customWidth="1"/>
    <col min="16130" max="16130" width="17.7109375" style="123" customWidth="1"/>
    <col min="16131" max="16131" width="20.28515625" style="123" customWidth="1"/>
    <col min="16132" max="16132" width="21" style="123" customWidth="1"/>
    <col min="16133" max="16384" width="11.42578125" style="123"/>
  </cols>
  <sheetData>
    <row r="2" spans="1:58" x14ac:dyDescent="0.2">
      <c r="A2" s="1310" t="s">
        <v>680</v>
      </c>
      <c r="B2" s="1310"/>
      <c r="C2" s="1310"/>
      <c r="D2" s="1310"/>
      <c r="E2" s="1310"/>
      <c r="G2" s="875"/>
      <c r="H2" s="1"/>
    </row>
    <row r="3" spans="1:58" ht="15" customHeight="1" x14ac:dyDescent="0.2">
      <c r="A3" s="138"/>
      <c r="B3" s="138"/>
      <c r="C3" s="138"/>
      <c r="D3" s="138"/>
      <c r="E3" s="138"/>
    </row>
    <row r="4" spans="1:58" x14ac:dyDescent="0.2">
      <c r="E4" s="123"/>
    </row>
    <row r="5" spans="1:58" ht="15" thickBot="1" x14ac:dyDescent="0.25">
      <c r="A5" s="504" t="s">
        <v>498</v>
      </c>
      <c r="E5" s="487" t="s">
        <v>1</v>
      </c>
    </row>
    <row r="6" spans="1:58" s="127" customFormat="1" ht="57.2" customHeight="1" thickBot="1" x14ac:dyDescent="0.3">
      <c r="A6" s="493" t="s">
        <v>244</v>
      </c>
      <c r="B6" s="494" t="s">
        <v>245</v>
      </c>
      <c r="C6" s="494" t="s">
        <v>758</v>
      </c>
      <c r="D6" s="494" t="s">
        <v>628</v>
      </c>
      <c r="E6" s="495" t="s">
        <v>246</v>
      </c>
      <c r="F6"/>
      <c r="G6"/>
      <c r="H6"/>
    </row>
    <row r="7" spans="1:58" s="127" customFormat="1" ht="15" x14ac:dyDescent="0.25">
      <c r="A7" s="496"/>
      <c r="B7" s="497">
        <v>1</v>
      </c>
      <c r="C7" s="498" t="s">
        <v>247</v>
      </c>
      <c r="D7" s="498" t="s">
        <v>248</v>
      </c>
      <c r="E7" s="499" t="s">
        <v>249</v>
      </c>
      <c r="F7"/>
      <c r="G7"/>
      <c r="H7"/>
      <c r="I7" s="128"/>
    </row>
    <row r="8" spans="1:58" ht="20.100000000000001" customHeight="1" x14ac:dyDescent="0.2">
      <c r="A8" s="490" t="s">
        <v>250</v>
      </c>
      <c r="B8" s="129" t="s">
        <v>251</v>
      </c>
      <c r="C8" s="1186" t="s">
        <v>1016</v>
      </c>
      <c r="D8" s="1187">
        <v>12212484.618000001</v>
      </c>
      <c r="E8" s="1188">
        <v>12143529.943196077</v>
      </c>
      <c r="F8" s="126"/>
      <c r="G8" s="125"/>
      <c r="H8" s="125"/>
      <c r="I8" s="125"/>
      <c r="J8" s="125"/>
      <c r="K8" s="125"/>
      <c r="L8" s="125"/>
      <c r="M8" s="125"/>
      <c r="N8" s="125"/>
      <c r="O8" s="125"/>
      <c r="P8" s="125"/>
      <c r="Q8" s="125"/>
      <c r="R8" s="125"/>
      <c r="S8" s="125"/>
      <c r="T8" s="125"/>
      <c r="U8" s="125"/>
      <c r="V8" s="125"/>
      <c r="W8" s="125"/>
      <c r="X8" s="125"/>
      <c r="Y8" s="125"/>
      <c r="Z8" s="125"/>
      <c r="AA8" s="125"/>
      <c r="AB8" s="125"/>
      <c r="AC8" s="125"/>
      <c r="AD8" s="125"/>
      <c r="AE8" s="125"/>
      <c r="AF8" s="125"/>
      <c r="AG8" s="125"/>
      <c r="AH8" s="125"/>
      <c r="AI8" s="125"/>
      <c r="AJ8" s="125"/>
      <c r="AK8" s="125"/>
      <c r="AL8" s="125"/>
      <c r="AM8" s="125"/>
      <c r="AN8" s="125"/>
      <c r="AO8" s="125"/>
      <c r="AP8" s="125"/>
      <c r="AQ8" s="125"/>
      <c r="AR8" s="125"/>
      <c r="AS8" s="125"/>
      <c r="AT8" s="125"/>
      <c r="AU8" s="125"/>
      <c r="AV8" s="125"/>
      <c r="AW8" s="125"/>
      <c r="AX8" s="125"/>
      <c r="AY8" s="125"/>
      <c r="AZ8" s="125"/>
      <c r="BA8" s="125"/>
      <c r="BB8" s="125"/>
      <c r="BC8" s="125"/>
      <c r="BD8" s="125"/>
      <c r="BE8" s="125"/>
      <c r="BF8" s="125"/>
    </row>
    <row r="9" spans="1:58" ht="20.100000000000001" customHeight="1" x14ac:dyDescent="0.2">
      <c r="A9" s="489" t="s">
        <v>247</v>
      </c>
      <c r="B9" s="129" t="s">
        <v>252</v>
      </c>
      <c r="C9" s="1186" t="s">
        <v>1017</v>
      </c>
      <c r="D9" s="1187">
        <v>15210905.324090701</v>
      </c>
      <c r="E9" s="1188">
        <v>11731613.490293508</v>
      </c>
      <c r="F9" s="126"/>
      <c r="G9" s="125"/>
      <c r="H9" s="125"/>
      <c r="I9" s="125"/>
      <c r="J9" s="125"/>
      <c r="K9" s="125"/>
      <c r="L9" s="125"/>
      <c r="M9" s="125"/>
      <c r="N9" s="125"/>
      <c r="O9" s="125"/>
      <c r="P9" s="125"/>
      <c r="Q9" s="125"/>
      <c r="R9" s="125"/>
      <c r="S9" s="125"/>
      <c r="T9" s="125"/>
      <c r="U9" s="125"/>
      <c r="V9" s="125"/>
      <c r="W9" s="125"/>
      <c r="X9" s="125"/>
      <c r="Y9" s="125"/>
      <c r="Z9" s="125"/>
      <c r="AA9" s="125"/>
      <c r="AB9" s="125"/>
      <c r="AC9" s="125"/>
      <c r="AD9" s="125"/>
      <c r="AE9" s="125"/>
      <c r="AF9" s="125"/>
      <c r="AG9" s="125"/>
      <c r="AH9" s="125"/>
      <c r="AI9" s="125"/>
      <c r="AJ9" s="125"/>
      <c r="AK9" s="125"/>
      <c r="AL9" s="125"/>
      <c r="AM9" s="125"/>
      <c r="AN9" s="125"/>
      <c r="AO9" s="125"/>
      <c r="AP9" s="125"/>
      <c r="AQ9" s="125"/>
      <c r="AR9" s="125"/>
      <c r="AS9" s="125"/>
      <c r="AT9" s="125"/>
      <c r="AU9" s="125"/>
      <c r="AV9" s="125"/>
      <c r="AW9" s="125"/>
      <c r="AX9" s="125"/>
      <c r="AY9" s="125"/>
      <c r="AZ9" s="125"/>
      <c r="BA9" s="125"/>
      <c r="BB9" s="125"/>
      <c r="BC9" s="125"/>
      <c r="BD9" s="125"/>
      <c r="BE9" s="125"/>
      <c r="BF9" s="125"/>
    </row>
    <row r="10" spans="1:58" ht="20.100000000000001" customHeight="1" x14ac:dyDescent="0.2">
      <c r="A10" s="489" t="s">
        <v>248</v>
      </c>
      <c r="B10" s="129" t="s">
        <v>253</v>
      </c>
      <c r="C10" s="1189"/>
      <c r="D10" s="1189"/>
      <c r="E10" s="1190"/>
      <c r="F10" s="126"/>
      <c r="G10" s="125"/>
      <c r="H10" s="125"/>
      <c r="I10" s="125"/>
      <c r="J10" s="125"/>
      <c r="K10" s="125"/>
      <c r="L10" s="125"/>
      <c r="M10" s="125"/>
      <c r="N10" s="125"/>
      <c r="O10" s="125"/>
      <c r="P10" s="125"/>
      <c r="Q10" s="125"/>
      <c r="R10" s="125"/>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125"/>
      <c r="AT10" s="125"/>
      <c r="AU10" s="125"/>
      <c r="AV10" s="125"/>
      <c r="AW10" s="125"/>
      <c r="AX10" s="125"/>
      <c r="AY10" s="125"/>
      <c r="AZ10" s="125"/>
      <c r="BA10" s="125"/>
      <c r="BB10" s="125"/>
      <c r="BC10" s="125"/>
      <c r="BD10" s="125"/>
      <c r="BE10" s="125"/>
      <c r="BF10" s="125"/>
    </row>
    <row r="11" spans="1:58" ht="20.100000000000001" customHeight="1" x14ac:dyDescent="0.2">
      <c r="A11" s="490" t="s">
        <v>249</v>
      </c>
      <c r="B11" s="129" t="s">
        <v>387</v>
      </c>
      <c r="C11" s="492"/>
      <c r="D11" s="492"/>
      <c r="E11" s="500"/>
      <c r="F11" s="126"/>
      <c r="G11" s="125"/>
      <c r="H11" s="125"/>
      <c r="I11" s="125"/>
      <c r="J11" s="125"/>
      <c r="K11" s="125"/>
      <c r="L11" s="125"/>
      <c r="M11" s="125"/>
      <c r="N11" s="125"/>
      <c r="O11" s="125"/>
      <c r="P11" s="125"/>
      <c r="Q11" s="125"/>
      <c r="R11" s="125"/>
      <c r="S11" s="125"/>
      <c r="T11" s="125"/>
      <c r="U11" s="125"/>
      <c r="V11" s="125"/>
      <c r="W11" s="125"/>
      <c r="X11" s="125"/>
      <c r="Y11" s="125"/>
      <c r="Z11" s="125"/>
      <c r="AA11" s="125"/>
      <c r="AB11" s="125"/>
      <c r="AC11" s="125"/>
      <c r="AD11" s="125"/>
      <c r="AE11" s="125"/>
      <c r="AF11" s="125"/>
      <c r="AG11" s="125"/>
      <c r="AH11" s="125"/>
      <c r="AI11" s="125"/>
      <c r="AJ11" s="125"/>
      <c r="AK11" s="125"/>
      <c r="AL11" s="125"/>
      <c r="AM11" s="125"/>
      <c r="AN11" s="125"/>
      <c r="AO11" s="125"/>
      <c r="AP11" s="125"/>
      <c r="AQ11" s="125"/>
      <c r="AR11" s="125"/>
      <c r="AS11" s="125"/>
      <c r="AT11" s="125"/>
      <c r="AU11" s="125"/>
      <c r="AV11" s="125"/>
      <c r="AW11" s="125"/>
      <c r="AX11" s="125"/>
      <c r="AY11" s="125"/>
      <c r="AZ11" s="125"/>
      <c r="BA11" s="125"/>
      <c r="BB11" s="125"/>
      <c r="BC11" s="125"/>
      <c r="BD11" s="125"/>
      <c r="BE11" s="125"/>
      <c r="BF11" s="125"/>
    </row>
    <row r="12" spans="1:58" ht="20.100000000000001" customHeight="1" x14ac:dyDescent="0.2">
      <c r="A12" s="490" t="s">
        <v>254</v>
      </c>
      <c r="B12" s="129" t="s">
        <v>258</v>
      </c>
      <c r="C12" s="492"/>
      <c r="D12" s="492"/>
      <c r="E12" s="500"/>
      <c r="F12" s="126"/>
      <c r="G12" s="125"/>
      <c r="H12" s="125"/>
      <c r="I12" s="125"/>
      <c r="J12" s="125"/>
      <c r="K12" s="125"/>
      <c r="L12" s="125"/>
      <c r="M12" s="125"/>
      <c r="N12" s="125"/>
      <c r="O12" s="125"/>
      <c r="P12" s="125"/>
      <c r="Q12" s="125"/>
      <c r="R12" s="125"/>
      <c r="S12" s="125"/>
      <c r="T12" s="125"/>
      <c r="U12" s="125"/>
      <c r="V12" s="125"/>
      <c r="W12" s="125"/>
      <c r="X12" s="125"/>
      <c r="Y12" s="125"/>
      <c r="Z12" s="125"/>
      <c r="AA12" s="125"/>
      <c r="AB12" s="125"/>
      <c r="AC12" s="125"/>
      <c r="AD12" s="125"/>
      <c r="AE12" s="125"/>
      <c r="AF12" s="125"/>
      <c r="AG12" s="125"/>
      <c r="AH12" s="125"/>
      <c r="AI12" s="125"/>
      <c r="AJ12" s="125"/>
      <c r="AK12" s="125"/>
      <c r="AL12" s="125"/>
      <c r="AM12" s="125"/>
      <c r="AN12" s="125"/>
      <c r="AO12" s="125"/>
      <c r="AP12" s="125"/>
      <c r="AQ12" s="125"/>
      <c r="AR12" s="125"/>
      <c r="AS12" s="125"/>
      <c r="AT12" s="125"/>
      <c r="AU12" s="125"/>
      <c r="AV12" s="125"/>
      <c r="AW12" s="125"/>
      <c r="AX12" s="125"/>
      <c r="AY12" s="125"/>
      <c r="AZ12" s="125"/>
      <c r="BA12" s="125"/>
      <c r="BB12" s="125"/>
      <c r="BC12" s="125"/>
      <c r="BD12" s="125"/>
      <c r="BE12" s="125"/>
      <c r="BF12" s="125"/>
    </row>
    <row r="13" spans="1:58" ht="20.100000000000001" customHeight="1" x14ac:dyDescent="0.2">
      <c r="A13" s="490" t="s">
        <v>255</v>
      </c>
      <c r="B13" s="129" t="s">
        <v>256</v>
      </c>
      <c r="C13" s="492"/>
      <c r="D13" s="492"/>
      <c r="E13" s="500"/>
      <c r="F13" s="126"/>
      <c r="G13" s="125"/>
      <c r="H13" s="125"/>
      <c r="I13" s="125"/>
      <c r="J13" s="125"/>
      <c r="K13" s="125"/>
      <c r="L13" s="125"/>
      <c r="M13" s="125"/>
      <c r="N13" s="125"/>
      <c r="O13" s="125"/>
      <c r="P13" s="125"/>
      <c r="Q13" s="125"/>
      <c r="R13" s="125"/>
      <c r="S13" s="125"/>
      <c r="T13" s="125"/>
      <c r="U13" s="125"/>
      <c r="V13" s="125"/>
      <c r="W13" s="125"/>
      <c r="X13" s="125"/>
      <c r="Y13" s="125"/>
      <c r="Z13" s="125"/>
      <c r="AA13" s="125"/>
      <c r="AB13" s="125"/>
      <c r="AC13" s="125"/>
      <c r="AD13" s="125"/>
      <c r="AE13" s="125"/>
      <c r="AF13" s="125"/>
      <c r="AG13" s="125"/>
      <c r="AH13" s="125"/>
      <c r="AI13" s="125"/>
      <c r="AJ13" s="125"/>
      <c r="AK13" s="125"/>
      <c r="AL13" s="125"/>
      <c r="AM13" s="125"/>
      <c r="AN13" s="125"/>
      <c r="AO13" s="125"/>
      <c r="AP13" s="125"/>
      <c r="AQ13" s="125"/>
      <c r="AR13" s="125"/>
      <c r="AS13" s="125"/>
      <c r="AT13" s="125"/>
      <c r="AU13" s="125"/>
      <c r="AV13" s="125"/>
      <c r="AW13" s="125"/>
      <c r="AX13" s="125"/>
      <c r="AY13" s="125"/>
      <c r="AZ13" s="125"/>
      <c r="BA13" s="125"/>
      <c r="BB13" s="125"/>
      <c r="BC13" s="125"/>
      <c r="BD13" s="125"/>
      <c r="BE13" s="125"/>
      <c r="BF13" s="125"/>
    </row>
    <row r="14" spans="1:58" s="127" customFormat="1" ht="15" thickBot="1" x14ac:dyDescent="0.3">
      <c r="A14" s="491" t="s">
        <v>257</v>
      </c>
      <c r="B14" s="505" t="s">
        <v>225</v>
      </c>
      <c r="C14" s="501"/>
      <c r="D14" s="502"/>
      <c r="E14" s="503"/>
    </row>
    <row r="15" spans="1:58" x14ac:dyDescent="0.2">
      <c r="G15" s="125"/>
    </row>
    <row r="16" spans="1:58" x14ac:dyDescent="0.2">
      <c r="G16" s="125"/>
    </row>
    <row r="17" spans="1:4" ht="15" thickBot="1" x14ac:dyDescent="0.25">
      <c r="A17" s="504" t="s">
        <v>499</v>
      </c>
      <c r="B17" s="130"/>
      <c r="C17" s="130"/>
      <c r="D17" s="811" t="s">
        <v>1</v>
      </c>
    </row>
    <row r="18" spans="1:4" ht="43.5" thickBot="1" x14ac:dyDescent="0.25">
      <c r="A18" s="493" t="s">
        <v>244</v>
      </c>
      <c r="B18" s="494" t="s">
        <v>245</v>
      </c>
      <c r="C18" s="494" t="s">
        <v>758</v>
      </c>
      <c r="D18" s="495" t="s">
        <v>628</v>
      </c>
    </row>
    <row r="19" spans="1:4" x14ac:dyDescent="0.2">
      <c r="A19" s="496"/>
      <c r="B19" s="497">
        <v>1</v>
      </c>
      <c r="C19" s="498" t="s">
        <v>247</v>
      </c>
      <c r="D19" s="499" t="s">
        <v>248</v>
      </c>
    </row>
    <row r="20" spans="1:4" x14ac:dyDescent="0.2">
      <c r="A20" s="488" t="s">
        <v>250</v>
      </c>
      <c r="B20" s="129" t="s">
        <v>251</v>
      </c>
      <c r="C20" s="492"/>
      <c r="D20" s="500"/>
    </row>
    <row r="21" spans="1:4" x14ac:dyDescent="0.2">
      <c r="A21" s="489" t="s">
        <v>247</v>
      </c>
      <c r="B21" s="129" t="s">
        <v>252</v>
      </c>
      <c r="C21" s="492"/>
      <c r="D21" s="500"/>
    </row>
    <row r="22" spans="1:4" x14ac:dyDescent="0.2">
      <c r="A22" s="489" t="s">
        <v>248</v>
      </c>
      <c r="B22" s="129" t="s">
        <v>253</v>
      </c>
      <c r="C22" s="492"/>
      <c r="D22" s="500"/>
    </row>
    <row r="23" spans="1:4" x14ac:dyDescent="0.2">
      <c r="A23" s="490" t="s">
        <v>249</v>
      </c>
      <c r="B23" s="129" t="s">
        <v>387</v>
      </c>
      <c r="C23" s="492"/>
      <c r="D23" s="500"/>
    </row>
    <row r="24" spans="1:4" x14ac:dyDescent="0.2">
      <c r="A24" s="490" t="s">
        <v>254</v>
      </c>
      <c r="B24" s="129" t="s">
        <v>258</v>
      </c>
      <c r="C24" s="492"/>
      <c r="D24" s="500"/>
    </row>
    <row r="25" spans="1:4" x14ac:dyDescent="0.2">
      <c r="A25" s="490" t="s">
        <v>255</v>
      </c>
      <c r="B25" s="129" t="s">
        <v>256</v>
      </c>
      <c r="C25" s="492"/>
      <c r="D25" s="500"/>
    </row>
    <row r="26" spans="1:4" ht="15" thickBot="1" x14ac:dyDescent="0.25">
      <c r="A26" s="491" t="s">
        <v>257</v>
      </c>
      <c r="B26" s="505" t="s">
        <v>225</v>
      </c>
      <c r="C26" s="501"/>
      <c r="D26" s="506"/>
    </row>
    <row r="27" spans="1:4" x14ac:dyDescent="0.2">
      <c r="A27" s="551"/>
      <c r="B27" s="552"/>
      <c r="C27" s="553"/>
      <c r="D27" s="553"/>
    </row>
    <row r="28" spans="1:4" customFormat="1" ht="15" x14ac:dyDescent="0.25"/>
    <row r="29" spans="1:4" customFormat="1" ht="15" x14ac:dyDescent="0.25"/>
    <row r="30" spans="1:4" customFormat="1" ht="15" x14ac:dyDescent="0.25"/>
    <row r="31" spans="1:4" customFormat="1" ht="15" x14ac:dyDescent="0.25"/>
    <row r="32" spans="1:4" customFormat="1" ht="15" x14ac:dyDescent="0.25"/>
    <row r="33" spans="2:2" customFormat="1" ht="15" x14ac:dyDescent="0.25"/>
    <row r="34" spans="2:2" customFormat="1" ht="15" x14ac:dyDescent="0.25"/>
    <row r="35" spans="2:2" customFormat="1" ht="15" x14ac:dyDescent="0.25"/>
    <row r="36" spans="2:2" customFormat="1" ht="15" x14ac:dyDescent="0.25"/>
    <row r="37" spans="2:2" customFormat="1" ht="15" x14ac:dyDescent="0.25"/>
    <row r="38" spans="2:2" customFormat="1" ht="15" x14ac:dyDescent="0.25"/>
    <row r="39" spans="2:2" customFormat="1" ht="15" x14ac:dyDescent="0.25"/>
    <row r="40" spans="2:2" x14ac:dyDescent="0.2">
      <c r="B40" s="550"/>
    </row>
  </sheetData>
  <sheetProtection algorithmName="SHA-512" hashValue="jZUCTiA82ND/F6rwOIqG32hdb6tws2g5y1iufYE3lR4io4amKUniLPttzBqfYYBZ22TI3CU2dYLx4DINM3Mnuw==" saltValue="a8xSrnNPDtesVVlSgG2yBg==" spinCount="100000" sheet="1" objects="1" scenarios="1"/>
  <mergeCells count="1">
    <mergeCell ref="A2:E2"/>
  </mergeCells>
  <printOptions horizontalCentered="1"/>
  <pageMargins left="0" right="0" top="0.49803149600000002" bottom="0.49803149600000002" header="0.31496062992126" footer="0.31496062992126"/>
  <pageSetup paperSize="9" scale="88" orientation="portrait" r:id="rId1"/>
  <headerFooter scaleWithDoc="0">
    <oddHeader>&amp;L&amp;"Tahoma,Bold"Банка/Штедилница  ____________________&amp;R&amp;"Tahoma,Bold"Образец РНОСК</oddHeader>
  </headerFooter>
  <ignoredErrors>
    <ignoredError sqref="A8:A14 C7:E7 A20:A26 C19:D19" numberStoredAsText="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pageSetUpPr fitToPage="1"/>
  </sheetPr>
  <dimension ref="A2:F9"/>
  <sheetViews>
    <sheetView showGridLines="0" zoomScaleNormal="100" workbookViewId="0">
      <selection activeCell="F9" sqref="F9"/>
    </sheetView>
  </sheetViews>
  <sheetFormatPr defaultColWidth="9.140625" defaultRowHeight="15" x14ac:dyDescent="0.25"/>
  <cols>
    <col min="1" max="1" width="9.140625" style="1"/>
    <col min="2" max="2" width="50.5703125" style="1" customWidth="1"/>
    <col min="3" max="3" width="64" style="1" customWidth="1"/>
    <col min="4" max="4" width="10.5703125" customWidth="1"/>
    <col min="5" max="5" width="19.42578125" bestFit="1" customWidth="1"/>
    <col min="6" max="6" width="18.42578125" customWidth="1"/>
    <col min="7" max="16384" width="9.140625" style="1"/>
  </cols>
  <sheetData>
    <row r="2" spans="1:3" x14ac:dyDescent="0.25">
      <c r="A2" s="1361" t="s">
        <v>759</v>
      </c>
      <c r="B2" s="1361"/>
      <c r="C2" s="1361"/>
    </row>
    <row r="3" spans="1:3" ht="15.75" thickBot="1" x14ac:dyDescent="0.3"/>
    <row r="4" spans="1:3" ht="28.5" x14ac:dyDescent="0.25">
      <c r="A4" s="296" t="s">
        <v>0</v>
      </c>
      <c r="B4" s="296" t="s">
        <v>713</v>
      </c>
      <c r="C4" s="296" t="s">
        <v>29</v>
      </c>
    </row>
    <row r="5" spans="1:3" ht="15.75" thickBot="1" x14ac:dyDescent="0.3">
      <c r="A5" s="297">
        <v>1</v>
      </c>
      <c r="B5" s="297">
        <v>2</v>
      </c>
      <c r="C5" s="297">
        <v>3</v>
      </c>
    </row>
    <row r="6" spans="1:3" ht="129" x14ac:dyDescent="0.25">
      <c r="A6" s="143">
        <v>1</v>
      </c>
      <c r="B6" s="298" t="s">
        <v>378</v>
      </c>
      <c r="C6" s="955" t="s">
        <v>1018</v>
      </c>
    </row>
    <row r="7" spans="1:3" ht="72" x14ac:dyDescent="0.25">
      <c r="A7" s="143">
        <v>2</v>
      </c>
      <c r="B7" s="298" t="s">
        <v>356</v>
      </c>
      <c r="C7" s="955" t="s">
        <v>1019</v>
      </c>
    </row>
    <row r="8" spans="1:3" ht="57.75" x14ac:dyDescent="0.25">
      <c r="A8" s="143">
        <v>3</v>
      </c>
      <c r="B8" s="298" t="s">
        <v>760</v>
      </c>
      <c r="C8" s="955" t="s">
        <v>1020</v>
      </c>
    </row>
    <row r="9" spans="1:3" ht="15.75" thickBot="1" x14ac:dyDescent="0.3">
      <c r="A9" s="202">
        <v>4</v>
      </c>
      <c r="B9" s="299" t="s">
        <v>358</v>
      </c>
      <c r="C9" s="1113" t="s">
        <v>989</v>
      </c>
    </row>
  </sheetData>
  <sheetProtection algorithmName="SHA-512" hashValue="vaqsCxsITWgqbTLvvQ4DRyeWGfV2Pj4lyfDF+ZPAI1A5pdZeX2h/ck6XBwLvTb8yuzkpjmc2ez2WLKcZnTNxMQ==" saltValue="FGZMJ/tx438M3YfePdVxEw==" spinCount="100000" sheet="1" objects="1" scenarios="1"/>
  <mergeCells count="1">
    <mergeCell ref="A2:C2"/>
  </mergeCells>
  <printOptions horizontalCentered="1"/>
  <pageMargins left="0.7" right="0.7" top="0.75" bottom="0.75" header="0.3" footer="0.3"/>
  <pageSetup paperSize="9" scale="76" orientation="landscape" r:id="rId1"/>
  <headerFooter>
    <oddHeader>&amp;L&amp;"Tahoma,Bold"Банка/Штедилница________________________________&amp;R&amp;"Tahoma,Bold"Образец СЗК</oddHead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A1:K33"/>
  <sheetViews>
    <sheetView showGridLines="0" zoomScaleNormal="100" workbookViewId="0">
      <selection activeCell="F9" sqref="F9"/>
    </sheetView>
  </sheetViews>
  <sheetFormatPr defaultColWidth="9.140625" defaultRowHeight="15" x14ac:dyDescent="0.25"/>
  <cols>
    <col min="1" max="1" width="11.85546875" style="39" bestFit="1" customWidth="1"/>
    <col min="2" max="2" width="80.5703125" style="38" customWidth="1"/>
    <col min="3" max="3" width="15.7109375" style="81" bestFit="1" customWidth="1"/>
    <col min="4" max="8" width="15.7109375" style="38" bestFit="1" customWidth="1"/>
    <col min="9" max="9" width="13.85546875" customWidth="1"/>
    <col min="10" max="10" width="20.5703125" customWidth="1"/>
    <col min="11" max="11" width="22" customWidth="1"/>
    <col min="12" max="16384" width="9.140625" style="38"/>
  </cols>
  <sheetData>
    <row r="1" spans="1:11" ht="14.25" customHeight="1" x14ac:dyDescent="0.25">
      <c r="A1" s="1519"/>
      <c r="B1" s="1519"/>
      <c r="C1" s="1519"/>
      <c r="D1" s="1519"/>
      <c r="E1" s="1519"/>
      <c r="F1" s="1519"/>
      <c r="G1" s="1519"/>
      <c r="H1" s="1519"/>
    </row>
    <row r="2" spans="1:11" ht="14.25" customHeight="1" x14ac:dyDescent="0.25">
      <c r="A2" s="1520" t="s">
        <v>714</v>
      </c>
      <c r="B2" s="1520"/>
      <c r="C2" s="1520"/>
      <c r="D2" s="1520"/>
      <c r="E2" s="1520"/>
      <c r="F2" s="1520"/>
      <c r="G2" s="1520"/>
      <c r="H2" s="1520"/>
    </row>
    <row r="3" spans="1:11" ht="14.25" customHeight="1" x14ac:dyDescent="0.25">
      <c r="A3" s="1521" t="s">
        <v>1064</v>
      </c>
      <c r="B3" s="1521"/>
      <c r="C3" s="1521"/>
      <c r="D3" s="1521"/>
      <c r="E3" s="1521"/>
      <c r="F3" s="1521"/>
      <c r="G3" s="1521"/>
      <c r="H3" s="1521"/>
    </row>
    <row r="4" spans="1:11" ht="14.25" customHeight="1" x14ac:dyDescent="0.25">
      <c r="A4" s="740"/>
      <c r="B4" s="740"/>
      <c r="C4" s="740"/>
      <c r="D4" s="740"/>
      <c r="E4" s="740"/>
      <c r="F4" s="740"/>
      <c r="G4" s="740"/>
      <c r="H4" s="740"/>
    </row>
    <row r="5" spans="1:11" ht="15.75" customHeight="1" thickBot="1" x14ac:dyDescent="0.3">
      <c r="G5" s="1522" t="s">
        <v>1</v>
      </c>
      <c r="H5" s="1522"/>
    </row>
    <row r="6" spans="1:11" ht="30.75" customHeight="1" thickBot="1" x14ac:dyDescent="0.3">
      <c r="A6" s="97" t="s">
        <v>28</v>
      </c>
      <c r="B6" s="98" t="s">
        <v>29</v>
      </c>
      <c r="C6" s="99" t="s">
        <v>201</v>
      </c>
      <c r="D6" s="100" t="s">
        <v>202</v>
      </c>
      <c r="E6" s="100" t="s">
        <v>203</v>
      </c>
      <c r="F6" s="100" t="s">
        <v>204</v>
      </c>
      <c r="G6" s="100" t="s">
        <v>205</v>
      </c>
      <c r="H6" s="41" t="s">
        <v>206</v>
      </c>
    </row>
    <row r="7" spans="1:11" s="42" customFormat="1" ht="15.75" thickBot="1" x14ac:dyDescent="0.3">
      <c r="A7" s="101">
        <v>1</v>
      </c>
      <c r="B7" s="101">
        <v>2</v>
      </c>
      <c r="C7" s="102">
        <v>3</v>
      </c>
      <c r="D7" s="103">
        <v>4</v>
      </c>
      <c r="E7" s="103">
        <v>5</v>
      </c>
      <c r="F7" s="103">
        <v>6</v>
      </c>
      <c r="G7" s="103">
        <v>7</v>
      </c>
      <c r="H7" s="1294">
        <v>8</v>
      </c>
      <c r="I7"/>
      <c r="J7"/>
      <c r="K7"/>
    </row>
    <row r="8" spans="1:11" s="42" customFormat="1" ht="15.75" thickBot="1" x14ac:dyDescent="0.3">
      <c r="A8" s="104" t="s">
        <v>30</v>
      </c>
      <c r="B8" s="105" t="s">
        <v>207</v>
      </c>
      <c r="C8" s="1191">
        <v>117965606.08999999</v>
      </c>
      <c r="D8" s="1192">
        <v>121988919.21999998</v>
      </c>
      <c r="E8" s="1192">
        <v>121243740.13</v>
      </c>
      <c r="F8" s="1192">
        <v>121819548.59</v>
      </c>
      <c r="G8" s="1192">
        <v>122275108.68000001</v>
      </c>
      <c r="H8" s="1193">
        <v>127669847.88</v>
      </c>
      <c r="I8"/>
      <c r="J8"/>
      <c r="K8"/>
    </row>
    <row r="9" spans="1:11" s="42" customFormat="1" x14ac:dyDescent="0.25">
      <c r="A9" s="106" t="s">
        <v>208</v>
      </c>
      <c r="B9" s="862" t="s">
        <v>701</v>
      </c>
      <c r="C9" s="1194">
        <v>21995593.079999998</v>
      </c>
      <c r="D9" s="1195">
        <v>27805692.949999999</v>
      </c>
      <c r="E9" s="1195">
        <v>25157282.52</v>
      </c>
      <c r="F9" s="1195">
        <v>28292055.289999999</v>
      </c>
      <c r="G9" s="1195">
        <v>25924730.449999999</v>
      </c>
      <c r="H9" s="1196">
        <v>26698053.5</v>
      </c>
      <c r="I9"/>
      <c r="J9"/>
      <c r="K9"/>
    </row>
    <row r="10" spans="1:11" s="42" customFormat="1" x14ac:dyDescent="0.25">
      <c r="A10" s="108" t="s">
        <v>209</v>
      </c>
      <c r="B10" s="863" t="s">
        <v>210</v>
      </c>
      <c r="C10" s="1197">
        <v>0</v>
      </c>
      <c r="D10" s="1198">
        <v>0</v>
      </c>
      <c r="E10" s="1198">
        <v>0</v>
      </c>
      <c r="F10" s="1198">
        <v>0</v>
      </c>
      <c r="G10" s="1198">
        <v>0</v>
      </c>
      <c r="H10" s="1199">
        <v>0</v>
      </c>
      <c r="I10"/>
      <c r="J10"/>
      <c r="K10"/>
    </row>
    <row r="11" spans="1:11" s="42" customFormat="1" x14ac:dyDescent="0.25">
      <c r="A11" s="108" t="s">
        <v>211</v>
      </c>
      <c r="B11" s="863" t="s">
        <v>742</v>
      </c>
      <c r="C11" s="1197">
        <v>3482146.22</v>
      </c>
      <c r="D11" s="1198">
        <v>3433726.94</v>
      </c>
      <c r="E11" s="1198">
        <v>3316684.32</v>
      </c>
      <c r="F11" s="1198">
        <v>3594451.68</v>
      </c>
      <c r="G11" s="1198">
        <v>3590159.3</v>
      </c>
      <c r="H11" s="1199">
        <v>4201238.26</v>
      </c>
      <c r="I11"/>
      <c r="J11"/>
      <c r="K11"/>
    </row>
    <row r="12" spans="1:11" s="42" customFormat="1" ht="28.5" x14ac:dyDescent="0.25">
      <c r="A12" s="108" t="s">
        <v>212</v>
      </c>
      <c r="B12" s="863" t="s">
        <v>702</v>
      </c>
      <c r="C12" s="1197">
        <v>0</v>
      </c>
      <c r="D12" s="1198">
        <v>0</v>
      </c>
      <c r="E12" s="1198">
        <v>0</v>
      </c>
      <c r="F12" s="1198">
        <v>0</v>
      </c>
      <c r="G12" s="1198">
        <v>0</v>
      </c>
      <c r="H12" s="1199">
        <v>0</v>
      </c>
      <c r="I12"/>
      <c r="J12"/>
      <c r="K12"/>
    </row>
    <row r="13" spans="1:11" s="42" customFormat="1" x14ac:dyDescent="0.25">
      <c r="A13" s="108" t="s">
        <v>213</v>
      </c>
      <c r="B13" s="863" t="s">
        <v>703</v>
      </c>
      <c r="C13" s="1197">
        <v>932782.89</v>
      </c>
      <c r="D13" s="1198">
        <v>2798630.07</v>
      </c>
      <c r="E13" s="1198">
        <v>1282615.25</v>
      </c>
      <c r="F13" s="1198">
        <v>1068096.8500000001</v>
      </c>
      <c r="G13" s="1198">
        <v>532010.74</v>
      </c>
      <c r="H13" s="1199">
        <v>802884.01</v>
      </c>
      <c r="I13"/>
      <c r="J13"/>
      <c r="K13"/>
    </row>
    <row r="14" spans="1:11" s="42" customFormat="1" x14ac:dyDescent="0.25">
      <c r="A14" s="108" t="s">
        <v>214</v>
      </c>
      <c r="B14" s="863" t="s">
        <v>215</v>
      </c>
      <c r="C14" s="1197">
        <v>14613263.35</v>
      </c>
      <c r="D14" s="1198">
        <v>14581075.960000001</v>
      </c>
      <c r="E14" s="1198">
        <v>14665095.01</v>
      </c>
      <c r="F14" s="1198">
        <v>17286125.469999999</v>
      </c>
      <c r="G14" s="1198">
        <v>17610937.030000001</v>
      </c>
      <c r="H14" s="1199">
        <v>17706110.350000001</v>
      </c>
      <c r="I14"/>
      <c r="J14"/>
      <c r="K14"/>
    </row>
    <row r="15" spans="1:11" s="42" customFormat="1" x14ac:dyDescent="0.25">
      <c r="A15" s="108" t="s">
        <v>216</v>
      </c>
      <c r="B15" s="863" t="s">
        <v>217</v>
      </c>
      <c r="C15" s="1197">
        <v>34848476.909999996</v>
      </c>
      <c r="D15" s="1198">
        <v>34900981.649999999</v>
      </c>
      <c r="E15" s="1198">
        <v>34761267.259999998</v>
      </c>
      <c r="F15" s="1198">
        <v>32157405.600000001</v>
      </c>
      <c r="G15" s="1198">
        <v>33884756.229999997</v>
      </c>
      <c r="H15" s="1199">
        <v>32754830.859999999</v>
      </c>
      <c r="I15"/>
      <c r="J15"/>
      <c r="K15"/>
    </row>
    <row r="16" spans="1:11" s="42" customFormat="1" x14ac:dyDescent="0.25">
      <c r="A16" s="108" t="s">
        <v>218</v>
      </c>
      <c r="B16" s="863" t="s">
        <v>219</v>
      </c>
      <c r="C16" s="1197">
        <v>9031656.8000000007</v>
      </c>
      <c r="D16" s="1198">
        <v>9475047.7599999998</v>
      </c>
      <c r="E16" s="1198">
        <v>9355782.6099999994</v>
      </c>
      <c r="F16" s="1198">
        <v>9494981.2100000009</v>
      </c>
      <c r="G16" s="1198">
        <v>8735342.7400000002</v>
      </c>
      <c r="H16" s="1199">
        <v>10433407.02</v>
      </c>
      <c r="I16"/>
      <c r="J16"/>
      <c r="K16"/>
    </row>
    <row r="17" spans="1:11" s="42" customFormat="1" x14ac:dyDescent="0.25">
      <c r="A17" s="108" t="s">
        <v>220</v>
      </c>
      <c r="B17" s="863" t="s">
        <v>221</v>
      </c>
      <c r="C17" s="1197">
        <v>21358353.050000001</v>
      </c>
      <c r="D17" s="1198">
        <v>21454838.16</v>
      </c>
      <c r="E17" s="1198">
        <v>21109313.329999998</v>
      </c>
      <c r="F17" s="1198">
        <v>22032218.09</v>
      </c>
      <c r="G17" s="1198">
        <v>22652238.280000001</v>
      </c>
      <c r="H17" s="1199">
        <v>23360066.23</v>
      </c>
      <c r="I17"/>
      <c r="J17"/>
      <c r="K17"/>
    </row>
    <row r="18" spans="1:11" s="42" customFormat="1" x14ac:dyDescent="0.25">
      <c r="A18" s="108" t="s">
        <v>222</v>
      </c>
      <c r="B18" s="863" t="s">
        <v>223</v>
      </c>
      <c r="C18" s="1197">
        <v>0</v>
      </c>
      <c r="D18" s="1198">
        <v>0</v>
      </c>
      <c r="E18" s="1198">
        <v>0</v>
      </c>
      <c r="F18" s="1198">
        <v>0</v>
      </c>
      <c r="G18" s="1198">
        <v>0</v>
      </c>
      <c r="H18" s="1199">
        <v>0</v>
      </c>
      <c r="I18"/>
      <c r="J18"/>
      <c r="K18"/>
    </row>
    <row r="19" spans="1:11" s="42" customFormat="1" x14ac:dyDescent="0.25">
      <c r="A19" s="108" t="s">
        <v>224</v>
      </c>
      <c r="B19" s="863" t="s">
        <v>225</v>
      </c>
      <c r="C19" s="1197">
        <v>11713365.810000001</v>
      </c>
      <c r="D19" s="1198">
        <v>7550880.5199999996</v>
      </c>
      <c r="E19" s="1198">
        <v>11606231.210000001</v>
      </c>
      <c r="F19" s="1198">
        <v>7904710.8099999996</v>
      </c>
      <c r="G19" s="1198">
        <v>9357283.5399999991</v>
      </c>
      <c r="H19" s="1199">
        <v>11719753.83</v>
      </c>
      <c r="I19"/>
      <c r="J19"/>
      <c r="K19"/>
    </row>
    <row r="20" spans="1:11" s="42" customFormat="1" ht="15.75" thickBot="1" x14ac:dyDescent="0.3">
      <c r="A20" s="110" t="s">
        <v>226</v>
      </c>
      <c r="B20" s="864" t="s">
        <v>227</v>
      </c>
      <c r="C20" s="1200">
        <v>-10032.02</v>
      </c>
      <c r="D20" s="1201">
        <v>-11954.79</v>
      </c>
      <c r="E20" s="1201">
        <v>-10531.38</v>
      </c>
      <c r="F20" s="1201">
        <v>-10496.41</v>
      </c>
      <c r="G20" s="1201">
        <v>-12349.63</v>
      </c>
      <c r="H20" s="1202">
        <v>-6496.18</v>
      </c>
      <c r="I20"/>
      <c r="J20"/>
      <c r="K20"/>
    </row>
    <row r="21" spans="1:11" s="42" customFormat="1" ht="15.75" thickBot="1" x14ac:dyDescent="0.3">
      <c r="A21" s="104" t="s">
        <v>32</v>
      </c>
      <c r="B21" s="105" t="s">
        <v>228</v>
      </c>
      <c r="C21" s="1203">
        <v>25688.31</v>
      </c>
      <c r="D21" s="1204">
        <v>16666.22</v>
      </c>
      <c r="E21" s="1204">
        <v>16785.14</v>
      </c>
      <c r="F21" s="1204">
        <v>27505.11</v>
      </c>
      <c r="G21" s="1204">
        <v>18997.89</v>
      </c>
      <c r="H21" s="1205">
        <v>28403.279999999999</v>
      </c>
      <c r="I21"/>
      <c r="J21"/>
      <c r="K21"/>
    </row>
    <row r="22" spans="1:11" s="42" customFormat="1" ht="28.5" x14ac:dyDescent="0.25">
      <c r="A22" s="112" t="s">
        <v>229</v>
      </c>
      <c r="B22" s="107" t="s">
        <v>230</v>
      </c>
      <c r="C22" s="1206">
        <v>25688.31</v>
      </c>
      <c r="D22" s="1195">
        <v>16666.22</v>
      </c>
      <c r="E22" s="1195">
        <v>16785.14</v>
      </c>
      <c r="F22" s="1195">
        <v>27505.11</v>
      </c>
      <c r="G22" s="1195">
        <v>18997.89</v>
      </c>
      <c r="H22" s="1196">
        <v>28403.279999999999</v>
      </c>
      <c r="I22"/>
      <c r="J22"/>
      <c r="K22"/>
    </row>
    <row r="23" spans="1:11" s="42" customFormat="1" ht="29.25" thickBot="1" x14ac:dyDescent="0.3">
      <c r="A23" s="113" t="s">
        <v>231</v>
      </c>
      <c r="B23" s="111" t="s">
        <v>232</v>
      </c>
      <c r="C23" s="1207">
        <v>0</v>
      </c>
      <c r="D23" s="1208">
        <v>0</v>
      </c>
      <c r="E23" s="1208">
        <v>0</v>
      </c>
      <c r="F23" s="1208">
        <v>0</v>
      </c>
      <c r="G23" s="1208">
        <v>0</v>
      </c>
      <c r="H23" s="1209">
        <v>0</v>
      </c>
      <c r="I23"/>
      <c r="J23"/>
      <c r="K23"/>
    </row>
    <row r="24" spans="1:11" ht="15.75" thickBot="1" x14ac:dyDescent="0.3">
      <c r="A24" s="104" t="s">
        <v>34</v>
      </c>
      <c r="B24" s="105" t="s">
        <v>233</v>
      </c>
      <c r="C24" s="1207">
        <v>0</v>
      </c>
      <c r="D24" s="1208">
        <v>0</v>
      </c>
      <c r="E24" s="1208">
        <v>0</v>
      </c>
      <c r="F24" s="1208">
        <v>0</v>
      </c>
      <c r="G24" s="1208">
        <v>0</v>
      </c>
      <c r="H24" s="1209">
        <v>0</v>
      </c>
    </row>
    <row r="25" spans="1:11" ht="15.75" thickBot="1" x14ac:dyDescent="0.3">
      <c r="A25" s="104" t="s">
        <v>101</v>
      </c>
      <c r="B25" s="105" t="s">
        <v>234</v>
      </c>
      <c r="C25" s="1210">
        <v>10945492.310000001</v>
      </c>
      <c r="D25" s="1204">
        <v>11247208.969999999</v>
      </c>
      <c r="E25" s="1204">
        <v>11152838.210000001</v>
      </c>
      <c r="F25" s="1204">
        <v>11327956.379999999</v>
      </c>
      <c r="G25" s="1204">
        <v>10948588.210000001</v>
      </c>
      <c r="H25" s="1205">
        <v>11619067.629999999</v>
      </c>
    </row>
    <row r="26" spans="1:11" x14ac:dyDescent="0.25">
      <c r="A26" s="114" t="s">
        <v>103</v>
      </c>
      <c r="B26" s="107" t="s">
        <v>235</v>
      </c>
      <c r="C26" s="1211">
        <v>3231371.71</v>
      </c>
      <c r="D26" s="1195">
        <v>3257481.25</v>
      </c>
      <c r="E26" s="1195">
        <v>3298384.87</v>
      </c>
      <c r="F26" s="1195">
        <v>3270475.8</v>
      </c>
      <c r="G26" s="1195">
        <v>3271947.47</v>
      </c>
      <c r="H26" s="1196">
        <v>3117309.17</v>
      </c>
    </row>
    <row r="27" spans="1:11" x14ac:dyDescent="0.25">
      <c r="A27" s="115" t="s">
        <v>109</v>
      </c>
      <c r="B27" s="109" t="s">
        <v>236</v>
      </c>
      <c r="C27" s="1212">
        <v>2200790.79</v>
      </c>
      <c r="D27" s="1198">
        <v>2166125.63</v>
      </c>
      <c r="E27" s="1198">
        <v>2234960.2400000002</v>
      </c>
      <c r="F27" s="1198">
        <v>2281813.7400000002</v>
      </c>
      <c r="G27" s="1198">
        <v>2313556.65</v>
      </c>
      <c r="H27" s="1199">
        <v>2366050.83</v>
      </c>
    </row>
    <row r="28" spans="1:11" x14ac:dyDescent="0.25">
      <c r="A28" s="115" t="s">
        <v>130</v>
      </c>
      <c r="B28" s="109" t="s">
        <v>237</v>
      </c>
      <c r="C28" s="1212">
        <v>1812977.1</v>
      </c>
      <c r="D28" s="1198">
        <v>1819406.67</v>
      </c>
      <c r="E28" s="1198">
        <v>1825297.31</v>
      </c>
      <c r="F28" s="1198">
        <v>1804882.96</v>
      </c>
      <c r="G28" s="1198">
        <v>1760445.71</v>
      </c>
      <c r="H28" s="1199">
        <v>1797574.57</v>
      </c>
    </row>
    <row r="29" spans="1:11" ht="15.75" thickBot="1" x14ac:dyDescent="0.3">
      <c r="A29" s="115" t="s">
        <v>140</v>
      </c>
      <c r="B29" s="111" t="s">
        <v>238</v>
      </c>
      <c r="C29" s="1213">
        <v>3700352.71</v>
      </c>
      <c r="D29" s="1201">
        <v>4004195.42</v>
      </c>
      <c r="E29" s="1201">
        <v>3794195.79</v>
      </c>
      <c r="F29" s="1201">
        <v>3970783.88</v>
      </c>
      <c r="G29" s="1201">
        <v>3602638.38</v>
      </c>
      <c r="H29" s="1202">
        <v>4338133.0599999996</v>
      </c>
    </row>
    <row r="30" spans="1:11" ht="15.75" thickBot="1" x14ac:dyDescent="0.3">
      <c r="A30" s="104" t="s">
        <v>146</v>
      </c>
      <c r="B30" s="116" t="s">
        <v>239</v>
      </c>
      <c r="C30" s="1214">
        <v>130305629.27999999</v>
      </c>
      <c r="D30" s="1215">
        <v>134621636.97999999</v>
      </c>
      <c r="E30" s="1215">
        <v>133782206.04999998</v>
      </c>
      <c r="F30" s="1215">
        <v>134543852.65000001</v>
      </c>
      <c r="G30" s="1215">
        <v>134611537.34999999</v>
      </c>
      <c r="H30" s="1216">
        <v>140686161.35999998</v>
      </c>
    </row>
    <row r="31" spans="1:11" ht="15.75" thickBot="1" x14ac:dyDescent="0.3">
      <c r="A31" s="117" t="s">
        <v>240</v>
      </c>
      <c r="B31" s="118" t="s">
        <v>241</v>
      </c>
      <c r="C31" s="1217">
        <v>20214286.149999999</v>
      </c>
      <c r="D31" s="1218">
        <v>20187411.82</v>
      </c>
      <c r="E31" s="1218">
        <v>20190561.43</v>
      </c>
      <c r="F31" s="1218">
        <v>20192692.760000002</v>
      </c>
      <c r="G31" s="1218">
        <v>20164691.850000001</v>
      </c>
      <c r="H31" s="1219">
        <v>20215842.190000001</v>
      </c>
    </row>
    <row r="32" spans="1:11" ht="15.75" thickBot="1" x14ac:dyDescent="0.3">
      <c r="A32" s="119" t="s">
        <v>242</v>
      </c>
      <c r="B32" s="120" t="s">
        <v>705</v>
      </c>
      <c r="C32" s="1220">
        <v>0.15512979954660022</v>
      </c>
      <c r="D32" s="1221">
        <v>0.14995666575499403</v>
      </c>
      <c r="E32" s="1221">
        <v>0.15092112789987891</v>
      </c>
      <c r="F32" s="1221">
        <v>0.15008261144809726</v>
      </c>
      <c r="G32" s="1221">
        <v>0.14979913495505445</v>
      </c>
      <c r="H32" s="1222">
        <v>0.14369460360973207</v>
      </c>
    </row>
    <row r="33" spans="1:8" ht="15.75" thickBot="1" x14ac:dyDescent="0.3">
      <c r="A33" s="104" t="s">
        <v>243</v>
      </c>
      <c r="B33" s="865" t="s">
        <v>761</v>
      </c>
      <c r="C33" s="121"/>
      <c r="D33" s="122"/>
      <c r="E33" s="122"/>
      <c r="F33" s="122"/>
      <c r="G33" s="122"/>
      <c r="H33" s="1223">
        <v>0.14993065720239282</v>
      </c>
    </row>
  </sheetData>
  <sheetProtection algorithmName="SHA-512" hashValue="rbIBcZ3YCCJ53jr6u9Vzd2LNeJj+UOkYuNdUUc73RaGcvl6wmTz4QHXKe2VJlRtnP6OS4p4X6i30d/Ba4XuZtw==" saltValue="vsdaDzrcgvdDI4U/JSuvDg==" spinCount="100000" sheet="1" objects="1" scenarios="1"/>
  <mergeCells count="4">
    <mergeCell ref="A1:H1"/>
    <mergeCell ref="A2:H2"/>
    <mergeCell ref="A3:H3"/>
    <mergeCell ref="G5:H5"/>
  </mergeCells>
  <printOptions horizontalCentered="1"/>
  <pageMargins left="0.23622047244094499" right="0.23622047244094499" top="0.32" bottom="0.74803149606299202" header="0.17" footer="0.31496062992126"/>
  <pageSetup paperSize="9" scale="62" fitToHeight="2" orientation="landscape" r:id="rId1"/>
  <headerFooter>
    <oddHeader>&amp;L&amp;"Tahoma,Bold"Банка/Штедилница __________________________&amp;R&amp;"Tahoma,Bold"Образец СЗО</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pageSetUpPr fitToPage="1"/>
  </sheetPr>
  <dimension ref="B2:H9"/>
  <sheetViews>
    <sheetView showGridLines="0" zoomScale="90" zoomScaleNormal="90" workbookViewId="0">
      <selection activeCell="F9" sqref="F9"/>
    </sheetView>
  </sheetViews>
  <sheetFormatPr defaultColWidth="9.140625" defaultRowHeight="15" x14ac:dyDescent="0.25"/>
  <cols>
    <col min="1" max="2" width="9.140625" style="1"/>
    <col min="3" max="3" width="33.85546875" style="1" customWidth="1"/>
    <col min="4" max="4" width="121.5703125" style="1" customWidth="1"/>
    <col min="5" max="5" width="26" customWidth="1"/>
    <col min="6" max="6" width="24.85546875" customWidth="1"/>
    <col min="7" max="7" width="15.85546875" bestFit="1" customWidth="1"/>
    <col min="8" max="8" width="41.85546875" customWidth="1"/>
    <col min="9" max="16384" width="9.140625" style="1"/>
  </cols>
  <sheetData>
    <row r="2" spans="2:4" x14ac:dyDescent="0.25">
      <c r="B2" s="1310" t="s">
        <v>681</v>
      </c>
      <c r="C2" s="1310"/>
      <c r="D2" s="1310"/>
    </row>
    <row r="3" spans="2:4" ht="15.75" thickBot="1" x14ac:dyDescent="0.3"/>
    <row r="4" spans="2:4" ht="28.5" x14ac:dyDescent="0.25">
      <c r="B4" s="296" t="s">
        <v>0</v>
      </c>
      <c r="C4" s="296" t="s">
        <v>386</v>
      </c>
      <c r="D4" s="296" t="s">
        <v>29</v>
      </c>
    </row>
    <row r="5" spans="2:4" ht="15.75" thickBot="1" x14ac:dyDescent="0.3">
      <c r="B5" s="297">
        <v>1</v>
      </c>
      <c r="C5" s="297">
        <v>2</v>
      </c>
      <c r="D5" s="297">
        <v>3</v>
      </c>
    </row>
    <row r="6" spans="2:4" ht="171.75" x14ac:dyDescent="0.25">
      <c r="B6" s="143">
        <v>1</v>
      </c>
      <c r="C6" s="866" t="s">
        <v>762</v>
      </c>
      <c r="D6" s="962" t="s">
        <v>883</v>
      </c>
    </row>
    <row r="7" spans="2:4" x14ac:dyDescent="0.25">
      <c r="B7" s="143">
        <v>2</v>
      </c>
      <c r="C7" s="866" t="s">
        <v>394</v>
      </c>
      <c r="D7" s="963" t="s">
        <v>884</v>
      </c>
    </row>
    <row r="8" spans="2:4" ht="29.25" x14ac:dyDescent="0.25">
      <c r="B8" s="143">
        <v>3</v>
      </c>
      <c r="C8" s="866" t="s">
        <v>395</v>
      </c>
      <c r="D8" s="964" t="s">
        <v>885</v>
      </c>
    </row>
    <row r="9" spans="2:4" ht="15.75" thickBot="1" x14ac:dyDescent="0.3">
      <c r="B9" s="202">
        <v>4</v>
      </c>
      <c r="C9" s="867" t="s">
        <v>358</v>
      </c>
      <c r="D9" s="1224" t="s">
        <v>989</v>
      </c>
    </row>
  </sheetData>
  <sheetProtection algorithmName="SHA-512" hashValue="9jm0NeibJ/w+PzhIg9ofWlLzU0TjfhrqYpqpPahUi/axgp/F+VeicDtpwV/TWA3FqIBGm+REDwHIfa+9EPgoRQ==" saltValue="2K6VUWy3EYPyFuKeYLRXrw==" spinCount="100000" sheet="1" objects="1" scenarios="1"/>
  <mergeCells count="1">
    <mergeCell ref="B2:D2"/>
  </mergeCells>
  <printOptions horizontalCentered="1"/>
  <pageMargins left="0.7" right="0.7" top="0.75" bottom="0.75" header="0.3" footer="0.3"/>
  <pageSetup paperSize="9" scale="51" orientation="landscape" r:id="rId1"/>
  <headerFooter>
    <oddHeader>&amp;L&amp;"Tahoma,Bold"Банка/Штедилница __________________________&amp;R&amp;"Tahoma,Bold"Образец ФИНТЕК</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Документ" ma:contentTypeID="0x010100FA4C4B40CBC09743A3B0F345AFA61620" ma:contentTypeVersion="2" ma:contentTypeDescription="Создадете нов документ." ma:contentTypeScope="" ma:versionID="535c643bdd8f7d331fcd814b1a5ee089">
  <xsd:schema xmlns:xsd="http://www.w3.org/2001/XMLSchema" xmlns:xs="http://www.w3.org/2001/XMLSchema" xmlns:p="http://schemas.microsoft.com/office/2006/metadata/properties" xmlns:ns2="1df6e0d4-6c95-4d10-b67c-1a2cf28c2901" targetNamespace="http://schemas.microsoft.com/office/2006/metadata/properties" ma:root="true" ma:fieldsID="71bce6de5d0a43e692367730e65c7bf1" ns2:_="">
    <xsd:import namespace="1df6e0d4-6c95-4d10-b67c-1a2cf28c2901"/>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df6e0d4-6c95-4d10-b67c-1a2cf28c2901" elementFormDefault="qualified">
    <xsd:import namespace="http://schemas.microsoft.com/office/2006/documentManagement/types"/>
    <xsd:import namespace="http://schemas.microsoft.com/office/infopath/2007/PartnerControls"/>
    <xsd:element name="SharedWithUsers" ma:index="8" nillable="true" ma:displayName="Споделено со"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Споделено со Детали"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Тип содржина"/>
        <xsd:element ref="dc:title" minOccurs="0" maxOccurs="1" ma:index="4" ma:displayName="Наслов"/>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28AC45-A2B0-4F33-BD84-D67884037DA6}">
  <ds:schemaRefs>
    <ds:schemaRef ds:uri="1df6e0d4-6c95-4d10-b67c-1a2cf28c2901"/>
    <ds:schemaRef ds:uri="http://purl.org/dc/terms/"/>
    <ds:schemaRef ds:uri="http://schemas.microsoft.com/office/2006/documentManagement/types"/>
    <ds:schemaRef ds:uri="http://www.w3.org/XML/1998/namespace"/>
    <ds:schemaRef ds:uri="http://purl.org/dc/dcmitype/"/>
    <ds:schemaRef ds:uri="http://schemas.microsoft.com/office/infopath/2007/PartnerControls"/>
    <ds:schemaRef ds:uri="http://schemas.openxmlformats.org/package/2006/metadata/core-properti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B9ECC32A-884F-46B5-938D-ABCFEE086D23}">
  <ds:schemaRefs>
    <ds:schemaRef ds:uri="http://schemas.microsoft.com/sharepoint/v3/contenttype/forms"/>
  </ds:schemaRefs>
</ds:datastoreItem>
</file>

<file path=customXml/itemProps3.xml><?xml version="1.0" encoding="utf-8"?>
<ds:datastoreItem xmlns:ds="http://schemas.openxmlformats.org/officeDocument/2006/customXml" ds:itemID="{BE87BE2E-E988-40C0-89DE-F531D44186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df6e0d4-6c95-4d10-b67c-1a2cf28c290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41</vt:i4>
      </vt:variant>
      <vt:variant>
        <vt:lpstr>Named Ranges</vt:lpstr>
      </vt:variant>
      <vt:variant>
        <vt:i4>4</vt:i4>
      </vt:variant>
    </vt:vector>
  </HeadingPairs>
  <TitlesOfParts>
    <vt:vector size="45" baseType="lpstr">
      <vt:lpstr>Изјава</vt:lpstr>
      <vt:lpstr>ОЕП</vt:lpstr>
      <vt:lpstr>ОП1</vt:lpstr>
      <vt:lpstr>ОП2</vt:lpstr>
      <vt:lpstr>OП3</vt:lpstr>
      <vt:lpstr>АС</vt:lpstr>
      <vt:lpstr>НП</vt:lpstr>
      <vt:lpstr>УР1</vt:lpstr>
      <vt:lpstr>КО1</vt:lpstr>
      <vt:lpstr>СН</vt:lpstr>
      <vt:lpstr>ССО</vt:lpstr>
      <vt:lpstr>КИ</vt:lpstr>
      <vt:lpstr>АПРО</vt:lpstr>
      <vt:lpstr>ПИКО</vt:lpstr>
      <vt:lpstr>СПЗСК</vt:lpstr>
      <vt:lpstr>КРК</vt:lpstr>
      <vt:lpstr>КАО</vt:lpstr>
      <vt:lpstr>КРРКИ</vt:lpstr>
      <vt:lpstr>КРДД</vt:lpstr>
      <vt:lpstr>КРЗД</vt:lpstr>
      <vt:lpstr>КРНФ</vt:lpstr>
      <vt:lpstr>КРПР</vt:lpstr>
      <vt:lpstr>КРПС</vt:lpstr>
      <vt:lpstr>КРСППР</vt:lpstr>
      <vt:lpstr>КРИКЗ</vt:lpstr>
      <vt:lpstr>КРСПИ</vt:lpstr>
      <vt:lpstr>РДДСК</vt:lpstr>
      <vt:lpstr>РДДСО</vt:lpstr>
      <vt:lpstr>ПРК</vt:lpstr>
      <vt:lpstr>ПРИК</vt:lpstr>
      <vt:lpstr>ОРК</vt:lpstr>
      <vt:lpstr>ОРИК</vt:lpstr>
      <vt:lpstr>КСК</vt:lpstr>
      <vt:lpstr>ВПВО</vt:lpstr>
      <vt:lpstr>ЛРК</vt:lpstr>
      <vt:lpstr>СПЛКВ</vt:lpstr>
      <vt:lpstr>СПЛО</vt:lpstr>
      <vt:lpstr>РНОСК</vt:lpstr>
      <vt:lpstr>СЗК</vt:lpstr>
      <vt:lpstr>СЗО</vt:lpstr>
      <vt:lpstr>ФИНТЕК</vt:lpstr>
      <vt:lpstr>ВПВО!Print_Area</vt:lpstr>
      <vt:lpstr>ОРИК!Print_Area</vt:lpstr>
      <vt:lpstr>СЗО!Print_Titles</vt:lpstr>
      <vt:lpstr>ССО!Print_Titles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Lidija Sarafimova - Danevska</dc:creator>
  <cp:lastModifiedBy>Burak Hajredin</cp:lastModifiedBy>
  <cp:lastPrinted>2026-05-22T10:25:01Z</cp:lastPrinted>
  <dcterms:created xsi:type="dcterms:W3CDTF">2021-08-20T10:27:26Z</dcterms:created>
  <dcterms:modified xsi:type="dcterms:W3CDTF">2026-07-08T11:29:48Z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0x010100FA4C4B40CBC09743A3B0F345AFA61620</vt:lpwstr>
  </property>
</Properties>
</file>